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M12JO" sheetId="1" r:id="rId1"/>
    <sheet name="M12JO cup" sheetId="2" r:id="rId2"/>
    <sheet name="M12JO ottelut" sheetId="3" r:id="rId3"/>
    <sheet name="M12JO Consolation" sheetId="4" r:id="rId4"/>
    <sheet name="M12JO cosolation ottelut" sheetId="5" r:id="rId5"/>
    <sheet name="M12 poolit" sheetId="6" r:id="rId6"/>
    <sheet name="M12 cup" sheetId="7" r:id="rId7"/>
    <sheet name="M12 Conso" sheetId="8" r:id="rId8"/>
    <sheet name="M12 Conso jatko" sheetId="9" r:id="rId9"/>
    <sheet name="M17JO" sheetId="10" r:id="rId10"/>
    <sheet name="M17JO ottelut" sheetId="11" r:id="rId11"/>
    <sheet name="M17 poolit" sheetId="12" r:id="rId12"/>
    <sheet name="M17 cup" sheetId="13" r:id="rId13"/>
    <sheet name="M17 np" sheetId="14" r:id="rId14"/>
    <sheet name="M17 np cup" sheetId="15" r:id="rId15"/>
    <sheet name="N12JO" sheetId="16" r:id="rId16"/>
    <sheet name="N12JO ottelut" sheetId="17" r:id="rId17"/>
    <sheet name="N12 poolit" sheetId="18" r:id="rId18"/>
    <sheet name="N17JO" sheetId="19" r:id="rId19"/>
    <sheet name="N17JO ottelut" sheetId="20" r:id="rId20"/>
    <sheet name="N17 poolit" sheetId="21" r:id="rId21"/>
    <sheet name="N17 cup" sheetId="22" r:id="rId22"/>
    <sheet name="N17 np" sheetId="23" r:id="rId23"/>
    <sheet name="Taul3" sheetId="24" r:id="rId24"/>
  </sheets>
  <definedNames/>
  <calcPr fullCalcOnLoad="1"/>
</workbook>
</file>

<file path=xl/sharedStrings.xml><?xml version="1.0" encoding="utf-8"?>
<sst xmlns="http://schemas.openxmlformats.org/spreadsheetml/2006/main" count="3159" uniqueCount="431">
  <si>
    <t>17-SM ja Nappulaliiga</t>
  </si>
  <si>
    <t>M12JO</t>
  </si>
  <si>
    <t>Klo 00.00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</si>
  <si>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</si>
  <si>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</si>
  <si>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</si>
  <si>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</si>
  <si>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</si>
  <si>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</si>
  <si>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</si>
  <si>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</si>
  <si>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935</t>
  </si>
  <si>
    <t>PT Espoo 1</t>
  </si>
  <si>
    <t>PT Espoo</t>
  </si>
  <si>
    <t>2</t>
  </si>
  <si>
    <t>1466</t>
  </si>
  <si>
    <t>TIP-70</t>
  </si>
  <si>
    <t>KoKa</t>
  </si>
  <si>
    <t>Rasmus Vesalainen</t>
  </si>
  <si>
    <t>Matias Vesalainen</t>
  </si>
  <si>
    <t>3</t>
  </si>
  <si>
    <t>1518</t>
  </si>
  <si>
    <t>TuPy</t>
  </si>
  <si>
    <t>MBF</t>
  </si>
  <si>
    <t>4</t>
  </si>
  <si>
    <t>1651</t>
  </si>
  <si>
    <t>Paavo Collanus</t>
  </si>
  <si>
    <t>Arttu Pihkala</t>
  </si>
  <si>
    <t>Aleksi Räsänen</t>
  </si>
  <si>
    <t>1. erä</t>
  </si>
  <si>
    <t>2. erä</t>
  </si>
  <si>
    <t>3. erä</t>
  </si>
  <si>
    <t>4. erä</t>
  </si>
  <si>
    <t>5. erä</t>
  </si>
  <si>
    <t>Ottelu</t>
  </si>
  <si>
    <t>Tuomari</t>
  </si>
  <si>
    <t>PT Espoo 2</t>
  </si>
  <si>
    <t>Sam Li</t>
  </si>
  <si>
    <t>Joni Rahikainen</t>
  </si>
  <si>
    <t>1-3</t>
  </si>
  <si>
    <t>Por-83</t>
  </si>
  <si>
    <t>2-4</t>
  </si>
  <si>
    <t>Nu-Se</t>
  </si>
  <si>
    <t>Santeri Korhonen</t>
  </si>
  <si>
    <t>Niilo Räty</t>
  </si>
  <si>
    <t>Teemu Säppi</t>
  </si>
  <si>
    <t>1-4</t>
  </si>
  <si>
    <t>Sam Khosravi</t>
  </si>
  <si>
    <t>Emil Pyykkö</t>
  </si>
  <si>
    <t>2-3</t>
  </si>
  <si>
    <t>1-2</t>
  </si>
  <si>
    <t>3-4</t>
  </si>
  <si>
    <t>Pooli B</t>
  </si>
  <si>
    <t>954</t>
  </si>
  <si>
    <t>1344</t>
  </si>
  <si>
    <t>1657</t>
  </si>
  <si>
    <t>M12JO cup</t>
  </si>
  <si>
    <t>Nimi</t>
  </si>
  <si>
    <t>A1</t>
  </si>
  <si>
    <t>B2</t>
  </si>
  <si>
    <t>A2</t>
  </si>
  <si>
    <t>B1</t>
  </si>
  <si>
    <t>1942</t>
  </si>
  <si>
    <t>Noah Steif</t>
  </si>
  <si>
    <t>1298</t>
  </si>
  <si>
    <t>1008</t>
  </si>
  <si>
    <t>955</t>
  </si>
  <si>
    <t>5</t>
  </si>
  <si>
    <t>821</t>
  </si>
  <si>
    <t>1-5</t>
  </si>
  <si>
    <t>2-5</t>
  </si>
  <si>
    <t>4-5</t>
  </si>
  <si>
    <t>3-5</t>
  </si>
  <si>
    <t>1914</t>
  </si>
  <si>
    <t>1359</t>
  </si>
  <si>
    <t>1144</t>
  </si>
  <si>
    <t>781</t>
  </si>
  <si>
    <t>Turo Penttilä</t>
  </si>
  <si>
    <t>HIK</t>
  </si>
  <si>
    <t>Pooli C</t>
  </si>
  <si>
    <t>1626</t>
  </si>
  <si>
    <t>Paul Jokinen</t>
  </si>
  <si>
    <t>PT 75</t>
  </si>
  <si>
    <t>963</t>
  </si>
  <si>
    <t>844</t>
  </si>
  <si>
    <t>811</t>
  </si>
  <si>
    <t>C2</t>
  </si>
  <si>
    <t>C1</t>
  </si>
  <si>
    <t>6</t>
  </si>
  <si>
    <t>7</t>
  </si>
  <si>
    <t>8</t>
  </si>
  <si>
    <t>M17JO</t>
  </si>
  <si>
    <t>296</t>
  </si>
  <si>
    <t>430</t>
  </si>
  <si>
    <t>Wega</t>
  </si>
  <si>
    <t>Rolands Jansons</t>
  </si>
  <si>
    <t>Benjamin Brinaru</t>
  </si>
  <si>
    <t>Ilja Motin</t>
  </si>
  <si>
    <t>523</t>
  </si>
  <si>
    <t>Veikka Flemming</t>
  </si>
  <si>
    <t>Alex Naumi</t>
  </si>
  <si>
    <t>Miro Seitz</t>
  </si>
  <si>
    <t>Veeti Valasti</t>
  </si>
  <si>
    <t>1469</t>
  </si>
  <si>
    <t>Tatu Pitkänen</t>
  </si>
  <si>
    <t>Toni Pitkänen</t>
  </si>
  <si>
    <t>Anton Mäkinen</t>
  </si>
  <si>
    <t>Joonatan Khosravi</t>
  </si>
  <si>
    <t>Daniel Nguyen</t>
  </si>
  <si>
    <t>2236</t>
  </si>
  <si>
    <t>1889</t>
  </si>
  <si>
    <t>1873</t>
  </si>
  <si>
    <t>Matias Ojala</t>
  </si>
  <si>
    <t>1616</t>
  </si>
  <si>
    <t>2212</t>
  </si>
  <si>
    <t>1908</t>
  </si>
  <si>
    <t>1774</t>
  </si>
  <si>
    <t>1771</t>
  </si>
  <si>
    <t>1574</t>
  </si>
  <si>
    <t>1883</t>
  </si>
  <si>
    <t>1663</t>
  </si>
  <si>
    <t>1019</t>
  </si>
  <si>
    <t>Esa Kanasuo</t>
  </si>
  <si>
    <t>Pooli D</t>
  </si>
  <si>
    <t>1943</t>
  </si>
  <si>
    <t>1861</t>
  </si>
  <si>
    <t>1371</t>
  </si>
  <si>
    <t>Ben Phongkonggoen</t>
  </si>
  <si>
    <t>D2</t>
  </si>
  <si>
    <t>D1</t>
  </si>
  <si>
    <t>4448</t>
  </si>
  <si>
    <t>Veikka Flemming/Alex Naumi</t>
  </si>
  <si>
    <t>KoKa/KoKa</t>
  </si>
  <si>
    <t>3772</t>
  </si>
  <si>
    <t>Tatu Pitkänen/Rolands Jansons</t>
  </si>
  <si>
    <t>Wega/MBF</t>
  </si>
  <si>
    <t>3716</t>
  </si>
  <si>
    <t>Noah Steif/Benjamin Brinaru</t>
  </si>
  <si>
    <t>MBF/MBF</t>
  </si>
  <si>
    <t>3851</t>
  </si>
  <si>
    <t>Toni Pitkänen/Anton Mäkinen</t>
  </si>
  <si>
    <t>Wega/Wega</t>
  </si>
  <si>
    <t>3775</t>
  </si>
  <si>
    <t>Veeti Valasti/Arttu Pihkala</t>
  </si>
  <si>
    <t>KoKa/PT-Espoo</t>
  </si>
  <si>
    <t>3536</t>
  </si>
  <si>
    <t>Matias Ojala/Ilja Motin</t>
  </si>
  <si>
    <t>TuPy/MBF</t>
  </si>
  <si>
    <t>N12JO</t>
  </si>
  <si>
    <t>1380</t>
  </si>
  <si>
    <t>1691</t>
  </si>
  <si>
    <t>Kaarina Saarialho</t>
  </si>
  <si>
    <t>Michelle Brinaru</t>
  </si>
  <si>
    <t>Nea Siren</t>
  </si>
  <si>
    <t>Anni Heljala</t>
  </si>
  <si>
    <t>Carina Englund</t>
  </si>
  <si>
    <t>ParPi</t>
  </si>
  <si>
    <t>1250</t>
  </si>
  <si>
    <t>Ksenia Nerman</t>
  </si>
  <si>
    <t>Spinni</t>
  </si>
  <si>
    <t>1231</t>
  </si>
  <si>
    <t>995</t>
  </si>
  <si>
    <t>931</t>
  </si>
  <si>
    <t>0</t>
  </si>
  <si>
    <t>3-6</t>
  </si>
  <si>
    <t>4-6</t>
  </si>
  <si>
    <t>1-6</t>
  </si>
  <si>
    <t>2-6</t>
  </si>
  <si>
    <t>5-6</t>
  </si>
  <si>
    <t>176</t>
  </si>
  <si>
    <t>MBF 1</t>
  </si>
  <si>
    <t>669</t>
  </si>
  <si>
    <t>MBF 2</t>
  </si>
  <si>
    <t>Sofie Eriksson</t>
  </si>
  <si>
    <t>Annika Lundström</t>
  </si>
  <si>
    <t>Pihla Eriksson</t>
  </si>
  <si>
    <t>Marianna Saarialho</t>
  </si>
  <si>
    <t>1923</t>
  </si>
  <si>
    <t>1296</t>
  </si>
  <si>
    <t>2030</t>
  </si>
  <si>
    <t>2011</t>
  </si>
  <si>
    <t>4041</t>
  </si>
  <si>
    <t>Annika Lundström/Pihla Eriksson</t>
  </si>
  <si>
    <t>3389</t>
  </si>
  <si>
    <t>Carina Englund/Sofie Eriksson</t>
  </si>
  <si>
    <t>ParPi/ParPi</t>
  </si>
  <si>
    <t>2527</t>
  </si>
  <si>
    <t>Kaarina Saarialho/Marianna Saarialho</t>
  </si>
  <si>
    <t>Klo 10.00</t>
  </si>
  <si>
    <t>N17 JO</t>
  </si>
  <si>
    <t>KILPAILU</t>
  </si>
  <si>
    <t>Suomen Pöytätennisliitto - SPTL</t>
  </si>
  <si>
    <t>JÄRJESTÄJÄ</t>
  </si>
  <si>
    <t>JOUKKUEOTTELUN PÖYTÄKIRJA</t>
  </si>
  <si>
    <t>LUOKKA</t>
  </si>
  <si>
    <t>3-pelaajan joukkueille</t>
  </si>
  <si>
    <t>Päivämäärä</t>
  </si>
  <si>
    <t>Klo</t>
  </si>
  <si>
    <t>Täytä joukkuenimi ja pelaajanimet kokonaan</t>
  </si>
  <si>
    <t>Koti</t>
  </si>
  <si>
    <t>Vieras</t>
  </si>
  <si>
    <t>A</t>
  </si>
  <si>
    <t>X</t>
  </si>
  <si>
    <t>B</t>
  </si>
  <si>
    <t>Y</t>
  </si>
  <si>
    <t>C</t>
  </si>
  <si>
    <t>Z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</si>
  <si>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</si>
  <si>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</si>
  <si>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</si>
  <si>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</si>
  <si>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</si>
  <si>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</si>
  <si>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</si>
  <si>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</si>
  <si>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</si>
  <si>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</si>
  <si>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</si>
  <si>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</si>
  <si>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</si>
  <si>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</si>
  <si>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</si>
  <si>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</si>
  <si>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</si>
  <si>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</si>
  <si>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</si>
  <si>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</si>
  <si>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</si>
  <si>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</si>
  <si>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</si>
  <si>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Joukkueottelu_3_pelaajaa.xls  ( Asko Kilpi )</t>
  </si>
  <si>
    <t>Makrot</t>
  </si>
  <si>
    <t>Ctrl-q liimaa ilman muotoilua</t>
  </si>
  <si>
    <t>Ctrl-d tyhjentää keltaiset alueet</t>
  </si>
  <si>
    <t>17SM ja Nappulaliiga</t>
  </si>
  <si>
    <t>Kosken Kaiku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</si>
  <si>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</si>
  <si>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</si>
  <si>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</si>
  <si>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</si>
  <si>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</si>
  <si>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</si>
  <si>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</si>
  <si>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</si>
  <si>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</si>
  <si>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</si>
  <si>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</si>
  <si>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</si>
  <si>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Joukkueottelu_2_pelaajaa.xls / 17.3.2011 / Asko Kilpi</t>
  </si>
  <si>
    <t>N17JO</t>
  </si>
  <si>
    <t>A/B</t>
  </si>
  <si>
    <t>X/Y</t>
  </si>
  <si>
    <t>Eelis Heikkilä</t>
  </si>
  <si>
    <t xml:space="preserve">TIP-70 </t>
  </si>
  <si>
    <t>Consolation</t>
  </si>
  <si>
    <t>Leo Kettula</t>
  </si>
  <si>
    <t>3-0</t>
  </si>
  <si>
    <t>2-1</t>
  </si>
  <si>
    <t>0-3</t>
  </si>
  <si>
    <t>3-1</t>
  </si>
  <si>
    <t>2-0</t>
  </si>
  <si>
    <t>1-1</t>
  </si>
  <si>
    <t>0-2</t>
  </si>
  <si>
    <t>PT Espoo1</t>
  </si>
  <si>
    <t>Klo 15.00</t>
  </si>
  <si>
    <t>5-0</t>
  </si>
  <si>
    <t>5-3</t>
  </si>
  <si>
    <t>1-0</t>
  </si>
  <si>
    <t>0-1</t>
  </si>
  <si>
    <t>Ben Ben Phongkonggoen</t>
  </si>
  <si>
    <t>5-4</t>
  </si>
  <si>
    <t>4-4</t>
  </si>
  <si>
    <t>5-1</t>
  </si>
  <si>
    <t>3-2</t>
  </si>
  <si>
    <t>M17 np        2.5.2015  Koski Tl</t>
  </si>
  <si>
    <t>Klo 16.30</t>
  </si>
  <si>
    <t>6-0</t>
  </si>
  <si>
    <t>69-39</t>
  </si>
  <si>
    <t>0-6</t>
  </si>
  <si>
    <t>48-71</t>
  </si>
  <si>
    <t>3-3</t>
  </si>
  <si>
    <t>61-68</t>
  </si>
  <si>
    <t>11-6</t>
  </si>
  <si>
    <t>14-12</t>
  </si>
  <si>
    <t>11-5</t>
  </si>
  <si>
    <t>10-12</t>
  </si>
  <si>
    <t>9-11</t>
  </si>
  <si>
    <t>13-15</t>
  </si>
  <si>
    <t>74-75</t>
  </si>
  <si>
    <t>6-3</t>
  </si>
  <si>
    <t>86-74</t>
  </si>
  <si>
    <t>79-90</t>
  </si>
  <si>
    <t>11-8</t>
  </si>
  <si>
    <t>8-11</t>
  </si>
  <si>
    <t>13-11</t>
  </si>
  <si>
    <t>6-11</t>
  </si>
  <si>
    <t>11-9</t>
  </si>
  <si>
    <t>11-4</t>
  </si>
  <si>
    <t>7-11</t>
  </si>
  <si>
    <t>M17 np JATKOKAAVIO</t>
  </si>
  <si>
    <t xml:space="preserve">Klo </t>
  </si>
  <si>
    <t>7,-9,3,6</t>
  </si>
  <si>
    <t>6,7,6</t>
  </si>
  <si>
    <t>8,8,7</t>
  </si>
  <si>
    <t>N12     2.5.2015 Koski Tl</t>
  </si>
  <si>
    <t>Klo 12.00</t>
  </si>
  <si>
    <t>12-2</t>
  </si>
  <si>
    <t>151-90</t>
  </si>
  <si>
    <t>9-4</t>
  </si>
  <si>
    <t>134-105</t>
  </si>
  <si>
    <t>9-7</t>
  </si>
  <si>
    <t>147-135</t>
  </si>
  <si>
    <t>4-9</t>
  </si>
  <si>
    <t>112-119</t>
  </si>
  <si>
    <t>0-12</t>
  </si>
  <si>
    <t>37-132</t>
  </si>
  <si>
    <t>11-3</t>
  </si>
  <si>
    <t>11-7</t>
  </si>
  <si>
    <t>11-2</t>
  </si>
  <si>
    <t>12-10</t>
  </si>
  <si>
    <t>4-11</t>
  </si>
  <si>
    <t>N17       2.5.2015 Koski Tl</t>
  </si>
  <si>
    <t>Klo 14.00</t>
  </si>
  <si>
    <t>66-24</t>
  </si>
  <si>
    <t>64-67</t>
  </si>
  <si>
    <t>47-86</t>
  </si>
  <si>
    <t>11-13</t>
  </si>
  <si>
    <t>11-1</t>
  </si>
  <si>
    <t>N17 JATKOKAAVIO</t>
  </si>
  <si>
    <t>5,6,2</t>
  </si>
  <si>
    <t>5,8,7</t>
  </si>
  <si>
    <t>-3,5,10,-1,8</t>
  </si>
  <si>
    <t>N17 np       2.5.2015 Koski Tl</t>
  </si>
  <si>
    <t>Klo 18.00</t>
  </si>
  <si>
    <t>66-28</t>
  </si>
  <si>
    <t>50-49</t>
  </si>
  <si>
    <t>27-66</t>
  </si>
  <si>
    <t>M12        3.5.2015  Koski Tl</t>
  </si>
  <si>
    <t>12-0</t>
  </si>
  <si>
    <t>132-42</t>
  </si>
  <si>
    <t>9-3</t>
  </si>
  <si>
    <t>118-99</t>
  </si>
  <si>
    <t>3-12</t>
  </si>
  <si>
    <t>106-152</t>
  </si>
  <si>
    <t>6-10</t>
  </si>
  <si>
    <t>122-148</t>
  </si>
  <si>
    <t>5-10</t>
  </si>
  <si>
    <t>108-145</t>
  </si>
  <si>
    <t>5-11</t>
  </si>
  <si>
    <t>12-1</t>
  </si>
  <si>
    <t>138-49</t>
  </si>
  <si>
    <t>10-3</t>
  </si>
  <si>
    <t>120-71</t>
  </si>
  <si>
    <t>6-6</t>
  </si>
  <si>
    <t>91-89</t>
  </si>
  <si>
    <t>3-9</t>
  </si>
  <si>
    <t>68-122</t>
  </si>
  <si>
    <t>46-132</t>
  </si>
  <si>
    <t>9-0</t>
  </si>
  <si>
    <t>99-42</t>
  </si>
  <si>
    <t>84-62</t>
  </si>
  <si>
    <t>0-9</t>
  </si>
  <si>
    <t>42-100</t>
  </si>
  <si>
    <t>65-86</t>
  </si>
  <si>
    <t>2-11</t>
  </si>
  <si>
    <t>M12 JATKOKAAVIO</t>
  </si>
  <si>
    <t>7,6,4</t>
  </si>
  <si>
    <t>4,1,6</t>
  </si>
  <si>
    <t>6,3,-12,9</t>
  </si>
  <si>
    <t>13,7,8</t>
  </si>
  <si>
    <t>6,-9,-7,8,5</t>
  </si>
  <si>
    <t>M17         3.5.2015  Koski Tl</t>
  </si>
  <si>
    <t>Klo 11.30</t>
  </si>
  <si>
    <t>99-37</t>
  </si>
  <si>
    <t>4-7</t>
  </si>
  <si>
    <t>93-113</t>
  </si>
  <si>
    <t>5-7</t>
  </si>
  <si>
    <t>97-119</t>
  </si>
  <si>
    <t>4-8</t>
  </si>
  <si>
    <t>101-121</t>
  </si>
  <si>
    <t>14-16</t>
  </si>
  <si>
    <t>1-11</t>
  </si>
  <si>
    <t>135-61</t>
  </si>
  <si>
    <t>9-5</t>
  </si>
  <si>
    <t>126-104</t>
  </si>
  <si>
    <t>125-155</t>
  </si>
  <si>
    <t>9-8</t>
  </si>
  <si>
    <t>147-155</t>
  </si>
  <si>
    <t>1-12</t>
  </si>
  <si>
    <t>89-147</t>
  </si>
  <si>
    <t>3-11</t>
  </si>
  <si>
    <t>125-88</t>
  </si>
  <si>
    <t>8-3</t>
  </si>
  <si>
    <t>122-97</t>
  </si>
  <si>
    <t>93-96</t>
  </si>
  <si>
    <t>40-99</t>
  </si>
  <si>
    <t>16-14</t>
  </si>
  <si>
    <t>159-134</t>
  </si>
  <si>
    <t>152-89</t>
  </si>
  <si>
    <t>7-7</t>
  </si>
  <si>
    <t>128-118</t>
  </si>
  <si>
    <t>2-12</t>
  </si>
  <si>
    <t>77-150</t>
  </si>
  <si>
    <t>74-99</t>
  </si>
  <si>
    <t>0-11</t>
  </si>
  <si>
    <t>W.O.</t>
  </si>
  <si>
    <t>M17 JATKOKAAVIO</t>
  </si>
  <si>
    <t>5,5,5</t>
  </si>
  <si>
    <t>8,3,6</t>
  </si>
  <si>
    <t>-6,5,5,5</t>
  </si>
  <si>
    <t>8,4,8</t>
  </si>
  <si>
    <t>22,-4,7,8</t>
  </si>
  <si>
    <t>6,4,4</t>
  </si>
  <si>
    <t>10,3,7</t>
  </si>
  <si>
    <t>M12 Conso</t>
  </si>
  <si>
    <t>99-47</t>
  </si>
  <si>
    <t>1-9</t>
  </si>
  <si>
    <t>67-103</t>
  </si>
  <si>
    <t>6-5</t>
  </si>
  <si>
    <t>104-103</t>
  </si>
  <si>
    <t>95-112</t>
  </si>
  <si>
    <t>8-4</t>
  </si>
  <si>
    <t>118-83</t>
  </si>
  <si>
    <t>122-104</t>
  </si>
  <si>
    <t>115-122</t>
  </si>
  <si>
    <t>62-108</t>
  </si>
  <si>
    <t>15-17</t>
  </si>
  <si>
    <t>M12 Conso JATKOKAAVIO</t>
  </si>
  <si>
    <t>8,7,10</t>
  </si>
  <si>
    <t>4,8,7</t>
  </si>
  <si>
    <t>12,6,-7,8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</si>
</sst>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\.mm\.yyyy"/>
    <numFmt numFmtId="166" formatCode="_ * #,##0_ ;_ * \-#,##0_ ;_ * &quot;-&quot;_ ;_ @_ "/>
    <numFmt numFmtId="167" formatCode="_ &quot;$U&quot;\ * #,##0_ ;_ &quot;$U&quot;\ * \-#,##0_ ;_ &quot;$U&quot;\ * &quot;-&quot;_ ;_ @_ "/>
    <numFmt numFmtId="168" formatCode="_ * #,##0.00_ ;_ * \-#,##0.00_ ;_ * &quot;-&quot;??_ ;_ @_ "/>
    <numFmt numFmtId="169" formatCode="_ &quot;$U&quot;\ * #,##0.00_ ;_ &quot;$U&quot;\ * \-#,##0.00_ ;_ &quot;$U&quot;\ * &quot;-&quot;??_ ;_ @_ "/>
  </numFmts>
  <fonts count="48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3" fontId="0" fillId="0" borderId="0" applyFill="0" applyBorder="0" applyAlignment="0" applyProtection="0"/>
    <xf numFmtId="0" fontId="2" fillId="0" borderId="0">
      <alignment/>
      <protection/>
    </xf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40" applyFont="1">
      <alignment/>
      <protection/>
    </xf>
    <xf numFmtId="0" fontId="0" fillId="0" borderId="0" xfId="0" applyNumberFormat="1" applyAlignment="1">
      <alignment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left"/>
      <protection/>
    </xf>
    <xf numFmtId="49" fontId="2" fillId="0" borderId="25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horizontal="left"/>
      <protection/>
    </xf>
    <xf numFmtId="49" fontId="3" fillId="0" borderId="27" xfId="0" applyNumberFormat="1" applyFont="1" applyFill="1" applyBorder="1" applyAlignment="1" applyProtection="1">
      <alignment horizontal="left"/>
      <protection/>
    </xf>
    <xf numFmtId="0" fontId="0" fillId="0" borderId="28" xfId="0" applyBorder="1" applyAlignment="1">
      <alignment/>
    </xf>
    <xf numFmtId="0" fontId="5" fillId="0" borderId="29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31" xfId="0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6" fillId="0" borderId="32" xfId="0" applyFont="1" applyBorder="1" applyAlignment="1">
      <alignment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6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left" vertical="center" indent="2"/>
      <protection locked="0"/>
    </xf>
    <xf numFmtId="2" fontId="6" fillId="0" borderId="37" xfId="0" applyNumberFormat="1" applyFont="1" applyFill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41" xfId="0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43" xfId="0" applyFont="1" applyBorder="1" applyAlignment="1">
      <alignment horizontal="center"/>
    </xf>
    <xf numFmtId="0" fontId="0" fillId="0" borderId="44" xfId="0" applyNumberFormat="1" applyFont="1" applyBorder="1" applyAlignment="1" applyProtection="1">
      <alignment/>
      <protection/>
    </xf>
    <xf numFmtId="164" fontId="0" fillId="34" borderId="45" xfId="0" applyNumberFormat="1" applyFont="1" applyFill="1" applyBorder="1" applyAlignment="1" applyProtection="1">
      <alignment horizontal="center"/>
      <protection locked="0"/>
    </xf>
    <xf numFmtId="164" fontId="0" fillId="34" borderId="45" xfId="0" applyNumberFormat="1" applyFont="1" applyFill="1" applyBorder="1" applyAlignment="1" applyProtection="1" quotePrefix="1">
      <alignment horizontal="center"/>
      <protection locked="0"/>
    </xf>
    <xf numFmtId="0" fontId="0" fillId="0" borderId="46" xfId="0" applyFont="1" applyBorder="1" applyAlignment="1" applyProtection="1">
      <alignment horizontal="center"/>
      <protection/>
    </xf>
    <xf numFmtId="0" fontId="0" fillId="0" borderId="47" xfId="0" applyNumberFormat="1" applyFont="1" applyBorder="1" applyAlignment="1">
      <alignment horizontal="center"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11" fillId="0" borderId="50" xfId="0" applyFont="1" applyBorder="1" applyAlignment="1">
      <alignment horizontal="center"/>
    </xf>
    <xf numFmtId="0" fontId="0" fillId="0" borderId="21" xfId="0" applyNumberFormat="1" applyFont="1" applyBorder="1" applyAlignment="1" applyProtection="1">
      <alignment/>
      <protection/>
    </xf>
    <xf numFmtId="164" fontId="0" fillId="34" borderId="40" xfId="0" applyNumberFormat="1" applyFont="1" applyFill="1" applyBorder="1" applyAlignment="1" applyProtection="1">
      <alignment horizontal="center"/>
      <protection locked="0"/>
    </xf>
    <xf numFmtId="164" fontId="0" fillId="34" borderId="22" xfId="0" applyNumberFormat="1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/>
    </xf>
    <xf numFmtId="0" fontId="0" fillId="0" borderId="52" xfId="0" applyNumberFormat="1" applyFont="1" applyBorder="1" applyAlignment="1">
      <alignment horizontal="center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11" fillId="0" borderId="55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34" borderId="56" xfId="0" applyNumberFormat="1" applyFont="1" applyFill="1" applyBorder="1" applyAlignment="1" applyProtection="1">
      <alignment horizontal="center"/>
      <protection locked="0"/>
    </xf>
    <xf numFmtId="0" fontId="0" fillId="0" borderId="57" xfId="0" applyNumberFormat="1" applyFont="1" applyBorder="1" applyAlignment="1">
      <alignment horizontal="center"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11" fillId="0" borderId="60" xfId="0" applyFont="1" applyBorder="1" applyAlignment="1">
      <alignment horizontal="center"/>
    </xf>
    <xf numFmtId="0" fontId="0" fillId="0" borderId="61" xfId="0" applyNumberFormat="1" applyFont="1" applyBorder="1" applyAlignment="1" applyProtection="1">
      <alignment/>
      <protection/>
    </xf>
    <xf numFmtId="164" fontId="0" fillId="34" borderId="62" xfId="0" applyNumberFormat="1" applyFont="1" applyFill="1" applyBorder="1" applyAlignment="1" applyProtection="1">
      <alignment horizontal="center"/>
      <protection locked="0"/>
    </xf>
    <xf numFmtId="164" fontId="0" fillId="34" borderId="63" xfId="0" applyNumberFormat="1" applyFont="1" applyFill="1" applyBorder="1" applyAlignment="1" applyProtection="1">
      <alignment horizontal="center"/>
      <protection locked="0"/>
    </xf>
    <xf numFmtId="0" fontId="11" fillId="0" borderId="64" xfId="0" applyFont="1" applyBorder="1" applyAlignment="1">
      <alignment horizontal="center"/>
    </xf>
    <xf numFmtId="0" fontId="0" fillId="0" borderId="65" xfId="0" applyNumberFormat="1" applyFont="1" applyBorder="1" applyAlignment="1" applyProtection="1">
      <alignment/>
      <protection/>
    </xf>
    <xf numFmtId="164" fontId="0" fillId="34" borderId="66" xfId="0" applyNumberFormat="1" applyFont="1" applyFill="1" applyBorder="1" applyAlignment="1" applyProtection="1">
      <alignment horizontal="center"/>
      <protection locked="0"/>
    </xf>
    <xf numFmtId="164" fontId="0" fillId="34" borderId="67" xfId="0" applyNumberFormat="1" applyFont="1" applyFill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/>
    </xf>
    <xf numFmtId="0" fontId="0" fillId="0" borderId="69" xfId="0" applyNumberFormat="1" applyFont="1" applyBorder="1" applyAlignment="1">
      <alignment horizontal="center"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11" fillId="0" borderId="72" xfId="0" applyFont="1" applyBorder="1" applyAlignment="1">
      <alignment horizontal="center"/>
    </xf>
    <xf numFmtId="0" fontId="0" fillId="0" borderId="20" xfId="0" applyNumberFormat="1" applyFont="1" applyBorder="1" applyAlignment="1" applyProtection="1">
      <alignment/>
      <protection/>
    </xf>
    <xf numFmtId="0" fontId="0" fillId="0" borderId="73" xfId="0" applyFont="1" applyBorder="1" applyAlignment="1" applyProtection="1">
      <alignment/>
      <protection/>
    </xf>
    <xf numFmtId="164" fontId="0" fillId="34" borderId="74" xfId="0" applyNumberFormat="1" applyFont="1" applyFill="1" applyBorder="1" applyAlignment="1" applyProtection="1">
      <alignment horizontal="center"/>
      <protection locked="0"/>
    </xf>
    <xf numFmtId="164" fontId="0" fillId="34" borderId="74" xfId="0" applyNumberFormat="1" applyFont="1" applyFill="1" applyBorder="1" applyAlignment="1" applyProtection="1" quotePrefix="1">
      <alignment horizontal="center"/>
      <protection locked="0"/>
    </xf>
    <xf numFmtId="0" fontId="0" fillId="0" borderId="75" xfId="0" applyFont="1" applyBorder="1" applyAlignment="1" applyProtection="1">
      <alignment horizontal="center"/>
      <protection/>
    </xf>
    <xf numFmtId="0" fontId="0" fillId="0" borderId="76" xfId="0" applyNumberFormat="1" applyFont="1" applyBorder="1" applyAlignment="1">
      <alignment horizontal="center"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/>
      <protection/>
    </xf>
    <xf numFmtId="164" fontId="0" fillId="34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67" xfId="0" applyFont="1" applyBorder="1" applyAlignment="1" applyProtection="1">
      <alignment/>
      <protection/>
    </xf>
    <xf numFmtId="164" fontId="0" fillId="34" borderId="66" xfId="0" applyNumberFormat="1" applyFont="1" applyFill="1" applyBorder="1" applyAlignment="1" applyProtection="1" quotePrefix="1">
      <alignment horizontal="center"/>
      <protection locked="0"/>
    </xf>
    <xf numFmtId="0" fontId="0" fillId="0" borderId="80" xfId="0" applyFont="1" applyFill="1" applyBorder="1" applyAlignment="1" applyProtection="1">
      <alignment horizontal="center"/>
      <protection/>
    </xf>
    <xf numFmtId="0" fontId="0" fillId="0" borderId="81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8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Fill="1" applyBorder="1" applyAlignment="1" applyProtection="1">
      <alignment/>
      <protection locked="0"/>
    </xf>
    <xf numFmtId="0" fontId="13" fillId="0" borderId="85" xfId="0" applyFont="1" applyFill="1" applyBorder="1" applyAlignment="1" applyProtection="1">
      <alignment horizontal="left" vertical="center" indent="2"/>
      <protection locked="0"/>
    </xf>
    <xf numFmtId="0" fontId="13" fillId="0" borderId="86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7" xfId="0" applyBorder="1" applyAlignment="1">
      <alignment/>
    </xf>
    <xf numFmtId="0" fontId="5" fillId="0" borderId="88" xfId="0" applyFont="1" applyBorder="1" applyAlignment="1" applyProtection="1">
      <alignment/>
      <protection/>
    </xf>
    <xf numFmtId="0" fontId="0" fillId="0" borderId="88" xfId="0" applyBorder="1" applyAlignment="1">
      <alignment/>
    </xf>
    <xf numFmtId="0" fontId="0" fillId="0" borderId="88" xfId="0" applyBorder="1" applyAlignment="1" applyProtection="1">
      <alignment/>
      <protection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6" fillId="0" borderId="9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92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2" fontId="0" fillId="0" borderId="93" xfId="0" applyNumberFormat="1" applyFont="1" applyFill="1" applyBorder="1" applyAlignment="1">
      <alignment horizontal="center" vertical="center"/>
    </xf>
    <xf numFmtId="0" fontId="5" fillId="0" borderId="79" xfId="0" applyFont="1" applyFill="1" applyBorder="1" applyAlignment="1" applyProtection="1">
      <alignment horizontal="left" vertical="center" indent="2"/>
      <protection locked="0"/>
    </xf>
    <xf numFmtId="0" fontId="0" fillId="0" borderId="22" xfId="0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/>
    </xf>
    <xf numFmtId="0" fontId="0" fillId="0" borderId="7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9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94" xfId="0" applyFont="1" applyBorder="1" applyAlignment="1" applyProtection="1">
      <alignment horizontal="center"/>
      <protection/>
    </xf>
    <xf numFmtId="0" fontId="0" fillId="0" borderId="50" xfId="0" applyFont="1" applyBorder="1" applyAlignment="1">
      <alignment horizontal="center"/>
    </xf>
    <xf numFmtId="0" fontId="6" fillId="0" borderId="21" xfId="0" applyFont="1" applyBorder="1" applyAlignment="1" applyProtection="1">
      <alignment/>
      <protection/>
    </xf>
    <xf numFmtId="0" fontId="6" fillId="0" borderId="21" xfId="0" applyNumberFormat="1" applyFont="1" applyBorder="1" applyAlignment="1" applyProtection="1">
      <alignment/>
      <protection/>
    </xf>
    <xf numFmtId="0" fontId="6" fillId="0" borderId="79" xfId="0" applyFont="1" applyBorder="1" applyAlignment="1" applyProtection="1">
      <alignment/>
      <protection/>
    </xf>
    <xf numFmtId="0" fontId="0" fillId="0" borderId="95" xfId="0" applyFont="1" applyBorder="1" applyAlignment="1" applyProtection="1">
      <alignment horizontal="center"/>
      <protection/>
    </xf>
    <xf numFmtId="0" fontId="0" fillId="0" borderId="96" xfId="0" applyNumberFormat="1" applyFont="1" applyBorder="1" applyAlignment="1">
      <alignment horizontal="center"/>
    </xf>
    <xf numFmtId="0" fontId="7" fillId="0" borderId="97" xfId="0" applyFont="1" applyFill="1" applyBorder="1" applyAlignment="1" applyProtection="1">
      <alignment horizont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4" fillId="0" borderId="55" xfId="0" applyFont="1" applyBorder="1" applyAlignment="1">
      <alignment horizontal="center"/>
    </xf>
    <xf numFmtId="0" fontId="6" fillId="0" borderId="99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0" fillId="0" borderId="23" xfId="0" applyNumberFormat="1" applyBorder="1" applyAlignment="1" applyProtection="1">
      <alignment horizontal="left"/>
      <protection/>
    </xf>
    <xf numFmtId="164" fontId="0" fillId="34" borderId="22" xfId="0" applyNumberFormat="1" applyFont="1" applyFill="1" applyBorder="1" applyAlignment="1" applyProtection="1">
      <alignment horizontal="center" vertical="center"/>
      <protection locked="0"/>
    </xf>
    <xf numFmtId="164" fontId="0" fillId="34" borderId="56" xfId="0" applyNumberFormat="1" applyFont="1" applyFill="1" applyBorder="1" applyAlignment="1" applyProtection="1">
      <alignment horizontal="center" vertical="center"/>
      <protection locked="0"/>
    </xf>
    <xf numFmtId="164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00" xfId="0" applyNumberFormat="1" applyFont="1" applyBorder="1" applyAlignment="1">
      <alignment horizontal="center"/>
    </xf>
    <xf numFmtId="0" fontId="7" fillId="0" borderId="9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5" fillId="0" borderId="101" xfId="0" applyFont="1" applyFill="1" applyBorder="1" applyAlignment="1" applyProtection="1">
      <alignment horizontal="center"/>
      <protection/>
    </xf>
    <xf numFmtId="0" fontId="5" fillId="0" borderId="102" xfId="0" applyFont="1" applyFill="1" applyBorder="1" applyAlignment="1" applyProtection="1">
      <alignment horizontal="center"/>
      <protection/>
    </xf>
    <xf numFmtId="0" fontId="5" fillId="36" borderId="103" xfId="0" applyFont="1" applyFill="1" applyBorder="1" applyAlignment="1" applyProtection="1">
      <alignment horizontal="center"/>
      <protection/>
    </xf>
    <xf numFmtId="0" fontId="5" fillId="36" borderId="104" xfId="0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2" xfId="0" applyFill="1" applyBorder="1" applyAlignment="1" applyProtection="1">
      <alignment/>
      <protection locked="0"/>
    </xf>
    <xf numFmtId="0" fontId="13" fillId="0" borderId="105" xfId="0" applyFont="1" applyFill="1" applyBorder="1" applyAlignment="1" applyProtection="1">
      <alignment horizontal="left" vertical="center" indent="2"/>
      <protection locked="0"/>
    </xf>
    <xf numFmtId="0" fontId="0" fillId="0" borderId="106" xfId="0" applyBorder="1" applyAlignment="1">
      <alignment/>
    </xf>
    <xf numFmtId="164" fontId="0" fillId="34" borderId="22" xfId="0" applyNumberFormat="1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 horizontal="left"/>
      <protection/>
    </xf>
    <xf numFmtId="49" fontId="0" fillId="0" borderId="22" xfId="0" applyNumberForma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07" xfId="0" applyNumberFormat="1" applyFill="1" applyBorder="1" applyAlignment="1" applyProtection="1">
      <alignment horizontal="center"/>
      <protection/>
    </xf>
    <xf numFmtId="49" fontId="0" fillId="0" borderId="95" xfId="0" applyNumberFormat="1" applyFill="1" applyBorder="1" applyAlignment="1" applyProtection="1">
      <alignment horizontal="center"/>
      <protection/>
    </xf>
    <xf numFmtId="49" fontId="0" fillId="0" borderId="10" xfId="47" applyNumberFormat="1" applyFont="1" applyFill="1" applyBorder="1" applyAlignment="1" applyProtection="1">
      <alignment horizontal="left"/>
      <protection/>
    </xf>
    <xf numFmtId="49" fontId="1" fillId="0" borderId="11" xfId="47" applyNumberFormat="1" applyFont="1" applyFill="1" applyBorder="1" applyAlignment="1" applyProtection="1">
      <alignment horizontal="left"/>
      <protection/>
    </xf>
    <xf numFmtId="49" fontId="1" fillId="0" borderId="12" xfId="47" applyNumberFormat="1" applyFont="1" applyFill="1" applyBorder="1" applyAlignment="1" applyProtection="1">
      <alignment horizontal="left"/>
      <protection/>
    </xf>
    <xf numFmtId="49" fontId="1" fillId="0" borderId="13" xfId="47" applyNumberFormat="1" applyFont="1" applyFill="1" applyBorder="1" applyAlignment="1" applyProtection="1">
      <alignment horizontal="left"/>
      <protection/>
    </xf>
    <xf numFmtId="49" fontId="0" fillId="0" borderId="14" xfId="47" applyNumberFormat="1" applyFont="1" applyFill="1" applyBorder="1" applyAlignment="1" applyProtection="1">
      <alignment horizontal="left"/>
      <protection/>
    </xf>
    <xf numFmtId="49" fontId="0" fillId="0" borderId="0" xfId="47" applyNumberFormat="1" applyFont="1" applyFill="1" applyBorder="1" applyAlignment="1" applyProtection="1">
      <alignment horizontal="left"/>
      <protection/>
    </xf>
    <xf numFmtId="49" fontId="2" fillId="0" borderId="0" xfId="47" applyNumberFormat="1" applyFont="1" applyFill="1" applyBorder="1" applyAlignment="1" applyProtection="1">
      <alignment horizontal="left"/>
      <protection/>
    </xf>
    <xf numFmtId="49" fontId="2" fillId="0" borderId="15" xfId="47" applyNumberFormat="1" applyFont="1" applyFill="1" applyBorder="1" applyAlignment="1" applyProtection="1">
      <alignment horizontal="left"/>
      <protection/>
    </xf>
    <xf numFmtId="49" fontId="2" fillId="0" borderId="16" xfId="47" applyNumberFormat="1" applyFont="1" applyFill="1" applyBorder="1" applyAlignment="1" applyProtection="1">
      <alignment horizontal="left"/>
      <protection/>
    </xf>
    <xf numFmtId="49" fontId="2" fillId="0" borderId="17" xfId="47" applyNumberFormat="1" applyFont="1" applyFill="1" applyBorder="1" applyAlignment="1" applyProtection="1">
      <alignment horizontal="left"/>
      <protection/>
    </xf>
    <xf numFmtId="49" fontId="2" fillId="0" borderId="18" xfId="47" applyNumberFormat="1" applyFont="1" applyFill="1" applyBorder="1" applyAlignment="1" applyProtection="1">
      <alignment horizontal="left"/>
      <protection/>
    </xf>
    <xf numFmtId="49" fontId="2" fillId="0" borderId="19" xfId="47" applyNumberFormat="1" applyFont="1" applyFill="1" applyBorder="1" applyAlignment="1" applyProtection="1">
      <alignment horizontal="left"/>
      <protection/>
    </xf>
    <xf numFmtId="49" fontId="0" fillId="0" borderId="20" xfId="47" applyNumberFormat="1" applyFont="1" applyFill="1" applyBorder="1" applyAlignment="1" applyProtection="1">
      <alignment horizontal="left"/>
      <protection/>
    </xf>
    <xf numFmtId="49" fontId="0" fillId="0" borderId="21" xfId="47" applyNumberFormat="1" applyFont="1" applyFill="1" applyBorder="1" applyAlignment="1" applyProtection="1">
      <alignment horizontal="left"/>
      <protection/>
    </xf>
    <xf numFmtId="49" fontId="3" fillId="0" borderId="22" xfId="47" applyNumberFormat="1" applyFont="1" applyFill="1" applyBorder="1" applyAlignment="1" applyProtection="1">
      <alignment horizontal="left"/>
      <protection/>
    </xf>
    <xf numFmtId="49" fontId="3" fillId="0" borderId="14" xfId="47" applyNumberFormat="1" applyFont="1" applyFill="1" applyBorder="1" applyAlignment="1" applyProtection="1">
      <alignment horizontal="left"/>
      <protection/>
    </xf>
    <xf numFmtId="49" fontId="3" fillId="0" borderId="0" xfId="47" applyNumberFormat="1" applyFont="1" applyFill="1" applyBorder="1" applyAlignment="1" applyProtection="1">
      <alignment horizontal="left"/>
      <protection/>
    </xf>
    <xf numFmtId="49" fontId="3" fillId="0" borderId="23" xfId="47" applyNumberFormat="1" applyFont="1" applyFill="1" applyBorder="1" applyAlignment="1" applyProtection="1">
      <alignment horizontal="left"/>
      <protection/>
    </xf>
    <xf numFmtId="49" fontId="3" fillId="0" borderId="21" xfId="47" applyNumberFormat="1" applyFont="1" applyFill="1" applyBorder="1" applyAlignment="1" applyProtection="1">
      <alignment horizontal="left"/>
      <protection/>
    </xf>
    <xf numFmtId="49" fontId="3" fillId="0" borderId="20" xfId="47" applyNumberFormat="1" applyFont="1" applyFill="1" applyBorder="1" applyAlignment="1" applyProtection="1">
      <alignment horizontal="left"/>
      <protection/>
    </xf>
    <xf numFmtId="49" fontId="3" fillId="0" borderId="10" xfId="47" applyNumberFormat="1" applyFont="1" applyFill="1" applyBorder="1" applyAlignment="1" applyProtection="1">
      <alignment horizontal="left"/>
      <protection/>
    </xf>
    <xf numFmtId="49" fontId="0" fillId="0" borderId="23" xfId="47" applyNumberFormat="1" applyFont="1" applyFill="1" applyBorder="1" applyAlignment="1" applyProtection="1">
      <alignment horizontal="left"/>
      <protection/>
    </xf>
    <xf numFmtId="49" fontId="4" fillId="0" borderId="23" xfId="47" applyNumberFormat="1" applyFont="1" applyFill="1" applyBorder="1" applyAlignment="1" applyProtection="1">
      <alignment horizontal="left"/>
      <protection/>
    </xf>
    <xf numFmtId="49" fontId="2" fillId="0" borderId="23" xfId="47" applyNumberFormat="1" applyFont="1" applyFill="1" applyBorder="1" applyAlignment="1" applyProtection="1">
      <alignment horizontal="left"/>
      <protection/>
    </xf>
    <xf numFmtId="49" fontId="0" fillId="0" borderId="22" xfId="47" applyNumberFormat="1" applyFont="1" applyFill="1" applyBorder="1" applyAlignment="1" applyProtection="1">
      <alignment horizontal="left"/>
      <protection/>
    </xf>
    <xf numFmtId="49" fontId="0" fillId="0" borderId="107" xfId="47" applyNumberFormat="1" applyFont="1" applyFill="1" applyBorder="1" applyAlignment="1" applyProtection="1">
      <alignment horizontal="center"/>
      <protection/>
    </xf>
    <xf numFmtId="49" fontId="0" fillId="0" borderId="40" xfId="47" applyNumberFormat="1" applyFont="1" applyFill="1" applyBorder="1" applyAlignment="1" applyProtection="1">
      <alignment horizontal="center"/>
      <protection/>
    </xf>
    <xf numFmtId="49" fontId="0" fillId="0" borderId="74" xfId="47" applyNumberFormat="1" applyFont="1" applyFill="1" applyBorder="1" applyAlignment="1" applyProtection="1">
      <alignment horizontal="center"/>
      <protection/>
    </xf>
    <xf numFmtId="49" fontId="0" fillId="0" borderId="95" xfId="47" applyNumberFormat="1" applyFont="1" applyFill="1" applyBorder="1" applyAlignment="1" applyProtection="1">
      <alignment horizontal="center"/>
      <protection/>
    </xf>
    <xf numFmtId="49" fontId="0" fillId="0" borderId="0" xfId="47" applyNumberFormat="1" applyFont="1" applyFill="1" applyBorder="1" applyAlignment="1" applyProtection="1">
      <alignment horizontal="center"/>
      <protection/>
    </xf>
    <xf numFmtId="49" fontId="6" fillId="0" borderId="23" xfId="47" applyNumberFormat="1" applyFont="1" applyFill="1" applyBorder="1" applyAlignment="1" applyProtection="1">
      <alignment horizontal="left"/>
      <protection/>
    </xf>
    <xf numFmtId="49" fontId="6" fillId="0" borderId="0" xfId="47" applyNumberFormat="1" applyFont="1" applyFill="1" applyBorder="1" applyAlignment="1" applyProtection="1">
      <alignment horizontal="center"/>
      <protection/>
    </xf>
    <xf numFmtId="49" fontId="6" fillId="0" borderId="0" xfId="47" applyNumberFormat="1" applyFont="1" applyFill="1" applyBorder="1" applyAlignment="1" applyProtection="1">
      <alignment horizontal="left"/>
      <protection/>
    </xf>
    <xf numFmtId="49" fontId="2" fillId="0" borderId="21" xfId="47" applyNumberFormat="1" applyFont="1" applyFill="1" applyBorder="1" applyAlignment="1" applyProtection="1">
      <alignment horizontal="left"/>
      <protection/>
    </xf>
    <xf numFmtId="49" fontId="2" fillId="0" borderId="20" xfId="47" applyNumberFormat="1" applyFont="1" applyFill="1" applyBorder="1" applyAlignment="1" applyProtection="1">
      <alignment horizontal="left"/>
      <protection/>
    </xf>
    <xf numFmtId="49" fontId="2" fillId="0" borderId="22" xfId="47" applyNumberFormat="1" applyFont="1" applyFill="1" applyBorder="1" applyAlignment="1" applyProtection="1">
      <alignment horizontal="left"/>
      <protection/>
    </xf>
    <xf numFmtId="49" fontId="2" fillId="0" borderId="10" xfId="47" applyNumberFormat="1" applyFont="1" applyFill="1" applyBorder="1" applyAlignment="1" applyProtection="1">
      <alignment horizontal="left"/>
      <protection/>
    </xf>
    <xf numFmtId="0" fontId="7" fillId="34" borderId="21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98" xfId="0" applyFont="1" applyBorder="1" applyAlignment="1" applyProtection="1">
      <alignment/>
      <protection locked="0"/>
    </xf>
    <xf numFmtId="0" fontId="7" fillId="34" borderId="98" xfId="0" applyFont="1" applyFill="1" applyBorder="1" applyAlignment="1" applyProtection="1">
      <alignment/>
      <protection locked="0"/>
    </xf>
    <xf numFmtId="165" fontId="7" fillId="34" borderId="21" xfId="0" applyNumberFormat="1" applyFont="1" applyFill="1" applyBorder="1" applyAlignment="1" applyProtection="1">
      <alignment horizontal="left"/>
      <protection locked="0"/>
    </xf>
    <xf numFmtId="165" fontId="0" fillId="0" borderId="21" xfId="0" applyNumberFormat="1" applyFont="1" applyBorder="1" applyAlignment="1" applyProtection="1">
      <alignment horizontal="left"/>
      <protection locked="0"/>
    </xf>
    <xf numFmtId="20" fontId="7" fillId="34" borderId="21" xfId="0" applyNumberFormat="1" applyFont="1" applyFill="1" applyBorder="1" applyAlignment="1" applyProtection="1">
      <alignment/>
      <protection locked="0"/>
    </xf>
    <xf numFmtId="0" fontId="7" fillId="34" borderId="91" xfId="0" applyFont="1" applyFill="1" applyBorder="1" applyAlignment="1" applyProtection="1">
      <alignment horizontal="left" vertical="center" indent="2"/>
      <protection locked="0"/>
    </xf>
    <xf numFmtId="0" fontId="0" fillId="34" borderId="79" xfId="0" applyFont="1" applyFill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  <xf numFmtId="0" fontId="0" fillId="0" borderId="98" xfId="0" applyFont="1" applyBorder="1" applyAlignment="1" applyProtection="1">
      <alignment horizontal="left" vertical="center" indent="2"/>
      <protection locked="0"/>
    </xf>
    <xf numFmtId="0" fontId="0" fillId="34" borderId="91" xfId="0" applyFill="1" applyBorder="1" applyAlignment="1" applyProtection="1">
      <alignment horizontal="left"/>
      <protection locked="0"/>
    </xf>
    <xf numFmtId="0" fontId="0" fillId="34" borderId="79" xfId="0" applyFill="1" applyBorder="1" applyAlignment="1" applyProtection="1">
      <alignment/>
      <protection locked="0"/>
    </xf>
    <xf numFmtId="0" fontId="0" fillId="34" borderId="91" xfId="0" applyFont="1" applyFill="1" applyBorder="1" applyAlignment="1" applyProtection="1">
      <alignment horizontal="left"/>
      <protection locked="0"/>
    </xf>
    <xf numFmtId="0" fontId="4" fillId="0" borderId="91" xfId="0" applyFont="1" applyBorder="1" applyAlignment="1" applyProtection="1">
      <alignment horizontal="center"/>
      <protection/>
    </xf>
    <xf numFmtId="0" fontId="0" fillId="0" borderId="79" xfId="0" applyBorder="1" applyAlignment="1">
      <alignment horizontal="center"/>
    </xf>
    <xf numFmtId="0" fontId="13" fillId="36" borderId="108" xfId="0" applyFont="1" applyFill="1" applyBorder="1" applyAlignment="1" applyProtection="1">
      <alignment horizontal="left" vertical="center" indent="2"/>
      <protection/>
    </xf>
    <xf numFmtId="0" fontId="0" fillId="0" borderId="108" xfId="0" applyBorder="1" applyAlignment="1">
      <alignment horizontal="left" vertical="center" indent="2"/>
    </xf>
    <xf numFmtId="0" fontId="0" fillId="0" borderId="109" xfId="0" applyBorder="1" applyAlignment="1">
      <alignment horizontal="left" vertical="center" indent="2"/>
    </xf>
    <xf numFmtId="0" fontId="6" fillId="0" borderId="110" xfId="0" applyFont="1" applyFill="1" applyBorder="1" applyAlignment="1" applyProtection="1">
      <alignment horizontal="left" indent="1"/>
      <protection/>
    </xf>
    <xf numFmtId="0" fontId="0" fillId="0" borderId="111" xfId="0" applyBorder="1" applyAlignment="1">
      <alignment horizontal="left" indent="1"/>
    </xf>
    <xf numFmtId="0" fontId="7" fillId="34" borderId="112" xfId="0" applyFont="1" applyFill="1" applyBorder="1" applyAlignment="1" applyProtection="1">
      <alignment horizontal="left" indent="2"/>
      <protection locked="0"/>
    </xf>
    <xf numFmtId="0" fontId="0" fillId="0" borderId="111" xfId="0" applyFont="1" applyBorder="1" applyAlignment="1">
      <alignment horizontal="left" indent="2"/>
    </xf>
    <xf numFmtId="0" fontId="0" fillId="0" borderId="113" xfId="0" applyFont="1" applyBorder="1" applyAlignment="1">
      <alignment horizontal="left" indent="2"/>
    </xf>
    <xf numFmtId="0" fontId="6" fillId="0" borderId="114" xfId="0" applyFont="1" applyFill="1" applyBorder="1" applyAlignment="1" applyProtection="1">
      <alignment horizontal="left" indent="1"/>
      <protection/>
    </xf>
    <xf numFmtId="0" fontId="0" fillId="0" borderId="115" xfId="0" applyBorder="1" applyAlignment="1">
      <alignment horizontal="left" indent="1"/>
    </xf>
    <xf numFmtId="14" fontId="8" fillId="34" borderId="39" xfId="0" applyNumberFormat="1" applyFont="1" applyFill="1" applyBorder="1" applyAlignment="1" applyProtection="1">
      <alignment horizontal="left" indent="2"/>
      <protection/>
    </xf>
    <xf numFmtId="14" fontId="4" fillId="34" borderId="116" xfId="0" applyNumberFormat="1" applyFont="1" applyFill="1" applyBorder="1" applyAlignment="1">
      <alignment horizontal="left" indent="2"/>
    </xf>
    <xf numFmtId="0" fontId="4" fillId="0" borderId="116" xfId="0" applyFont="1" applyBorder="1" applyAlignment="1">
      <alignment horizontal="left" indent="2"/>
    </xf>
    <xf numFmtId="0" fontId="0" fillId="0" borderId="116" xfId="0" applyBorder="1" applyAlignment="1">
      <alignment horizontal="left" indent="2"/>
    </xf>
    <xf numFmtId="0" fontId="0" fillId="0" borderId="117" xfId="0" applyBorder="1" applyAlignment="1">
      <alignment horizontal="left" indent="2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7" fillId="34" borderId="39" xfId="0" applyFont="1" applyFill="1" applyBorder="1" applyAlignment="1">
      <alignment horizontal="left" indent="2"/>
    </xf>
    <xf numFmtId="0" fontId="7" fillId="34" borderId="116" xfId="0" applyFont="1" applyFill="1" applyBorder="1" applyAlignment="1">
      <alignment horizontal="left" indent="2"/>
    </xf>
    <xf numFmtId="0" fontId="7" fillId="34" borderId="117" xfId="0" applyFont="1" applyFill="1" applyBorder="1" applyAlignment="1">
      <alignment horizontal="left" indent="2"/>
    </xf>
    <xf numFmtId="0" fontId="6" fillId="0" borderId="118" xfId="0" applyFont="1" applyFill="1" applyBorder="1" applyAlignment="1" applyProtection="1">
      <alignment horizontal="left" indent="1"/>
      <protection/>
    </xf>
    <xf numFmtId="0" fontId="0" fillId="0" borderId="31" xfId="0" applyBorder="1" applyAlignment="1">
      <alignment horizontal="left" indent="1"/>
    </xf>
    <xf numFmtId="14" fontId="8" fillId="34" borderId="31" xfId="0" applyNumberFormat="1" applyFont="1" applyFill="1" applyBorder="1" applyAlignment="1" applyProtection="1">
      <alignment horizontal="left" indent="2"/>
      <protection locked="0"/>
    </xf>
    <xf numFmtId="0" fontId="4" fillId="0" borderId="31" xfId="0" applyFont="1" applyBorder="1" applyAlignment="1">
      <alignment horizontal="left" indent="2"/>
    </xf>
    <xf numFmtId="20" fontId="7" fillId="34" borderId="31" xfId="0" applyNumberFormat="1" applyFont="1" applyFill="1" applyBorder="1" applyAlignment="1">
      <alignment horizontal="left" indent="2"/>
    </xf>
    <xf numFmtId="0" fontId="0" fillId="34" borderId="31" xfId="0" applyFont="1" applyFill="1" applyBorder="1" applyAlignment="1">
      <alignment horizontal="left" indent="2"/>
    </xf>
    <xf numFmtId="0" fontId="0" fillId="34" borderId="119" xfId="0" applyFont="1" applyFill="1" applyBorder="1" applyAlignment="1">
      <alignment horizontal="left" indent="2"/>
    </xf>
    <xf numFmtId="0" fontId="7" fillId="34" borderId="120" xfId="0" applyFont="1" applyFill="1" applyBorder="1" applyAlignment="1" applyProtection="1">
      <alignment horizontal="left" vertical="center" indent="2"/>
      <protection locked="0"/>
    </xf>
    <xf numFmtId="0" fontId="0" fillId="34" borderId="67" xfId="0" applyFont="1" applyFill="1" applyBorder="1" applyAlignment="1" applyProtection="1">
      <alignment horizontal="left" vertical="center" indent="2"/>
      <protection locked="0"/>
    </xf>
    <xf numFmtId="0" fontId="7" fillId="34" borderId="121" xfId="0" applyFont="1" applyFill="1" applyBorder="1" applyAlignment="1" applyProtection="1">
      <alignment horizontal="left" vertical="center" indent="2"/>
      <protection locked="0"/>
    </xf>
    <xf numFmtId="0" fontId="0" fillId="0" borderId="122" xfId="0" applyFont="1" applyBorder="1" applyAlignment="1" applyProtection="1">
      <alignment horizontal="left" vertical="center" indent="2"/>
      <protection locked="0"/>
    </xf>
    <xf numFmtId="0" fontId="0" fillId="0" borderId="123" xfId="0" applyFont="1" applyBorder="1" applyAlignment="1" applyProtection="1">
      <alignment horizontal="left" vertical="center" indent="2"/>
      <protection locked="0"/>
    </xf>
    <xf numFmtId="0" fontId="0" fillId="34" borderId="107" xfId="0" applyFill="1" applyBorder="1" applyAlignment="1" applyProtection="1">
      <alignment horizontal="left" indent="2"/>
      <protection locked="0"/>
    </xf>
    <xf numFmtId="0" fontId="0" fillId="34" borderId="73" xfId="0" applyFill="1" applyBorder="1" applyAlignment="1" applyProtection="1">
      <alignment horizontal="left" indent="2"/>
      <protection locked="0"/>
    </xf>
    <xf numFmtId="0" fontId="0" fillId="0" borderId="20" xfId="0" applyFont="1" applyBorder="1" applyAlignment="1" applyProtection="1">
      <alignment horizontal="left" indent="2"/>
      <protection locked="0"/>
    </xf>
    <xf numFmtId="0" fontId="0" fillId="0" borderId="124" xfId="0" applyFont="1" applyBorder="1" applyAlignment="1" applyProtection="1">
      <alignment horizontal="left" indent="2"/>
      <protection locked="0"/>
    </xf>
    <xf numFmtId="0" fontId="0" fillId="34" borderId="91" xfId="0" applyFill="1" applyBorder="1" applyAlignment="1" applyProtection="1">
      <alignment horizontal="left" indent="2"/>
      <protection locked="0"/>
    </xf>
    <xf numFmtId="0" fontId="0" fillId="34" borderId="79" xfId="0" applyFill="1" applyBorder="1" applyAlignment="1" applyProtection="1">
      <alignment horizontal="left" indent="2"/>
      <protection locked="0"/>
    </xf>
    <xf numFmtId="49" fontId="0" fillId="34" borderId="91" xfId="0" applyNumberFormat="1" applyFill="1" applyBorder="1" applyAlignment="1" applyProtection="1">
      <alignment horizontal="left" indent="2"/>
      <protection locked="0"/>
    </xf>
    <xf numFmtId="0" fontId="0" fillId="0" borderId="21" xfId="0" applyFont="1" applyBorder="1" applyAlignment="1" applyProtection="1">
      <alignment horizontal="left" indent="2"/>
      <protection locked="0"/>
    </xf>
    <xf numFmtId="0" fontId="0" fillId="0" borderId="125" xfId="0" applyFont="1" applyBorder="1" applyAlignment="1" applyProtection="1">
      <alignment horizontal="left" indent="2"/>
      <protection locked="0"/>
    </xf>
    <xf numFmtId="0" fontId="4" fillId="0" borderId="95" xfId="0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0" fontId="7" fillId="0" borderId="126" xfId="0" applyFont="1" applyBorder="1" applyAlignment="1" applyProtection="1">
      <alignment horizontal="center"/>
      <protection/>
    </xf>
    <xf numFmtId="0" fontId="0" fillId="0" borderId="127" xfId="0" applyBorder="1" applyAlignment="1">
      <alignment horizontal="center"/>
    </xf>
    <xf numFmtId="0" fontId="13" fillId="37" borderId="108" xfId="0" applyFont="1" applyFill="1" applyBorder="1" applyAlignment="1" applyProtection="1">
      <alignment horizontal="center" vertical="center"/>
      <protection/>
    </xf>
    <xf numFmtId="0" fontId="0" fillId="37" borderId="108" xfId="0" applyFill="1" applyBorder="1" applyAlignment="1">
      <alignment horizontal="center" vertical="center"/>
    </xf>
    <xf numFmtId="0" fontId="0" fillId="37" borderId="128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38" borderId="22" xfId="0" applyNumberFormat="1" applyFont="1" applyFill="1" applyBorder="1" applyAlignment="1" applyProtection="1">
      <alignment horizontal="left"/>
      <protection/>
    </xf>
    <xf numFmtId="49" fontId="0" fillId="0" borderId="107" xfId="0" applyNumberFormat="1" applyFont="1" applyFill="1" applyBorder="1" applyAlignment="1" applyProtection="1">
      <alignment horizontal="center"/>
      <protection/>
    </xf>
    <xf numFmtId="49" fontId="0" fillId="0" borderId="40" xfId="0" applyNumberFormat="1" applyFont="1" applyFill="1" applyBorder="1" applyAlignment="1" applyProtection="1">
      <alignment horizontal="center"/>
      <protection/>
    </xf>
    <xf numFmtId="49" fontId="0" fillId="0" borderId="74" xfId="0" applyNumberFormat="1" applyFont="1" applyFill="1" applyBorder="1" applyAlignment="1" applyProtection="1">
      <alignment horizontal="center"/>
      <protection/>
    </xf>
    <xf numFmtId="49" fontId="0" fillId="0" borderId="95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13.28125" style="0" customWidth="1"/>
    <col min="16" max="16" width="21.28125" style="0" customWidth="1"/>
    <col min="17" max="17" width="19.8515625" style="0" customWidth="1"/>
    <col min="18" max="18" width="16.57421875" style="0" customWidth="1"/>
    <col min="19" max="19" width="12.71093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188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256</v>
      </c>
      <c r="F7" s="15"/>
      <c r="G7" s="15"/>
      <c r="H7" s="15" t="s">
        <v>10</v>
      </c>
      <c r="I7" s="16"/>
      <c r="J7" s="17"/>
    </row>
    <row r="8" spans="1:21" ht="14.25" customHeight="1">
      <c r="A8" s="15" t="s">
        <v>14</v>
      </c>
      <c r="B8" s="15" t="s">
        <v>15</v>
      </c>
      <c r="C8" s="15" t="s">
        <v>16</v>
      </c>
      <c r="D8" s="15" t="s">
        <v>16</v>
      </c>
      <c r="E8" s="15" t="s">
        <v>257</v>
      </c>
      <c r="F8" s="15"/>
      <c r="G8" s="15"/>
      <c r="H8" s="15" t="s">
        <v>14</v>
      </c>
      <c r="I8" s="16"/>
      <c r="J8" s="17"/>
      <c r="O8" s="18"/>
      <c r="P8" s="18"/>
      <c r="Q8" s="18"/>
      <c r="R8" s="18"/>
      <c r="S8" s="18"/>
      <c r="U8" s="19"/>
    </row>
    <row r="9" spans="1:21" ht="14.25" customHeight="1">
      <c r="A9" s="15" t="s">
        <v>20</v>
      </c>
      <c r="B9" s="15" t="s">
        <v>21</v>
      </c>
      <c r="C9" s="15" t="s">
        <v>22</v>
      </c>
      <c r="D9" s="15" t="s">
        <v>22</v>
      </c>
      <c r="E9" s="15" t="s">
        <v>258</v>
      </c>
      <c r="F9" s="15"/>
      <c r="G9" s="15"/>
      <c r="H9" s="15" t="s">
        <v>24</v>
      </c>
      <c r="I9" s="16"/>
      <c r="J9" s="17"/>
      <c r="O9" s="18"/>
      <c r="P9" s="18"/>
      <c r="Q9" s="18"/>
      <c r="R9" s="18"/>
      <c r="S9" s="18"/>
      <c r="U9" s="19"/>
    </row>
    <row r="10" spans="1:21" ht="14.25" customHeight="1">
      <c r="A10" s="15" t="s">
        <v>24</v>
      </c>
      <c r="B10" s="15" t="s">
        <v>25</v>
      </c>
      <c r="C10" s="15" t="s">
        <v>17</v>
      </c>
      <c r="D10" s="15" t="s">
        <v>17</v>
      </c>
      <c r="E10" s="15" t="s">
        <v>50</v>
      </c>
      <c r="F10" s="15"/>
      <c r="G10" s="15"/>
      <c r="H10" s="15" t="s">
        <v>20</v>
      </c>
      <c r="I10" s="16"/>
      <c r="J10" s="17"/>
      <c r="O10" s="18"/>
      <c r="P10" s="18"/>
      <c r="Q10" s="18"/>
      <c r="R10" s="18"/>
      <c r="S10" s="18"/>
      <c r="U10" s="19"/>
    </row>
    <row r="11" spans="1:21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  <c r="O11" s="18"/>
      <c r="P11" s="18"/>
      <c r="Q11" s="18"/>
      <c r="R11" s="18"/>
      <c r="S11" s="18"/>
      <c r="U11" s="19"/>
    </row>
    <row r="12" spans="1:21" ht="14.25" customHeight="1">
      <c r="A12" s="17"/>
      <c r="B12" s="23"/>
      <c r="C12" s="15"/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O12" s="18"/>
      <c r="P12" s="18"/>
      <c r="Q12" s="18"/>
      <c r="R12" s="18"/>
      <c r="S12" s="18"/>
      <c r="U12" s="19"/>
    </row>
    <row r="13" spans="1:21" ht="14.25" customHeight="1">
      <c r="A13" s="17"/>
      <c r="B13" s="23"/>
      <c r="C13" s="15" t="s">
        <v>39</v>
      </c>
      <c r="D13" s="15"/>
      <c r="E13" s="15"/>
      <c r="F13" s="15"/>
      <c r="G13" s="15"/>
      <c r="H13" s="15"/>
      <c r="I13" s="15" t="s">
        <v>256</v>
      </c>
      <c r="J13" s="15" t="s">
        <v>24</v>
      </c>
      <c r="O13" s="18"/>
      <c r="P13" s="18"/>
      <c r="Q13" s="18"/>
      <c r="R13" s="18"/>
      <c r="S13" s="18"/>
      <c r="U13" s="19"/>
    </row>
    <row r="14" spans="1:21" ht="14.25" customHeight="1">
      <c r="A14" s="17"/>
      <c r="B14" s="23"/>
      <c r="C14" s="15" t="s">
        <v>41</v>
      </c>
      <c r="D14" s="15"/>
      <c r="E14" s="15"/>
      <c r="F14" s="15"/>
      <c r="G14" s="15"/>
      <c r="H14" s="15"/>
      <c r="I14" s="15" t="s">
        <v>256</v>
      </c>
      <c r="J14" s="15" t="s">
        <v>20</v>
      </c>
      <c r="O14" s="18"/>
      <c r="P14" s="18"/>
      <c r="Q14" s="18"/>
      <c r="R14" s="18"/>
      <c r="S14" s="18"/>
      <c r="U14" s="19"/>
    </row>
    <row r="15" spans="1:21" ht="14.25" customHeight="1">
      <c r="A15" s="17"/>
      <c r="B15" s="23"/>
      <c r="C15" s="15" t="s">
        <v>46</v>
      </c>
      <c r="D15" s="15"/>
      <c r="E15" s="15"/>
      <c r="F15" s="15"/>
      <c r="G15" s="15"/>
      <c r="H15" s="15"/>
      <c r="I15" s="15" t="s">
        <v>256</v>
      </c>
      <c r="J15" s="15" t="s">
        <v>14</v>
      </c>
      <c r="O15" s="18"/>
      <c r="P15" s="18"/>
      <c r="Q15" s="18"/>
      <c r="R15" s="18"/>
      <c r="S15" s="18"/>
      <c r="U15" s="19"/>
    </row>
    <row r="16" spans="1:10" ht="14.25" customHeight="1">
      <c r="A16" s="17"/>
      <c r="B16" s="23"/>
      <c r="C16" s="15" t="s">
        <v>49</v>
      </c>
      <c r="D16" s="15"/>
      <c r="E16" s="15"/>
      <c r="F16" s="15"/>
      <c r="G16" s="15"/>
      <c r="H16" s="15"/>
      <c r="I16" s="15" t="s">
        <v>256</v>
      </c>
      <c r="J16" s="15" t="s">
        <v>24</v>
      </c>
    </row>
    <row r="17" spans="1:10" ht="14.25" customHeight="1">
      <c r="A17" s="17"/>
      <c r="B17" s="23"/>
      <c r="C17" s="15" t="s">
        <v>50</v>
      </c>
      <c r="D17" s="15"/>
      <c r="E17" s="15"/>
      <c r="F17" s="15"/>
      <c r="G17" s="15"/>
      <c r="H17" s="15"/>
      <c r="I17" s="15" t="s">
        <v>256</v>
      </c>
      <c r="J17" s="15" t="s">
        <v>20</v>
      </c>
    </row>
    <row r="18" spans="1:10" ht="14.25" customHeight="1">
      <c r="A18" s="17"/>
      <c r="B18" s="23"/>
      <c r="C18" s="15" t="s">
        <v>51</v>
      </c>
      <c r="D18" s="15"/>
      <c r="E18" s="15"/>
      <c r="F18" s="15"/>
      <c r="G18" s="15"/>
      <c r="H18" s="15"/>
      <c r="I18" s="15" t="s">
        <v>49</v>
      </c>
      <c r="J18" s="15" t="s">
        <v>10</v>
      </c>
    </row>
    <row r="19" spans="1:10" ht="14.25" customHeight="1">
      <c r="A19" s="17"/>
      <c r="B19" s="17"/>
      <c r="C19" s="20"/>
      <c r="D19" s="20"/>
      <c r="E19" s="20"/>
      <c r="F19" s="20"/>
      <c r="G19" s="20"/>
      <c r="H19" s="20"/>
      <c r="I19" s="20"/>
      <c r="J19" s="20"/>
    </row>
    <row r="20" spans="1:11" ht="14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8"/>
    </row>
    <row r="21" spans="1:11" ht="14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8"/>
    </row>
    <row r="22" spans="1:11" ht="14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28"/>
    </row>
    <row r="23" spans="1:11" ht="14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8"/>
    </row>
    <row r="24" spans="1:11" ht="14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8"/>
    </row>
    <row r="25" spans="1:11" ht="14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8"/>
    </row>
    <row r="26" spans="1:11" ht="1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28"/>
    </row>
    <row r="27" spans="1:11" ht="14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28"/>
    </row>
    <row r="28" spans="1:11" ht="14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28"/>
    </row>
    <row r="29" spans="1:11" ht="14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28"/>
    </row>
    <row r="30" spans="1:11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28"/>
    </row>
    <row r="31" spans="1:10" s="28" customFormat="1" ht="14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4.25" customHeight="1" thickBo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4.25" customHeight="1">
      <c r="A33" s="17"/>
      <c r="B33" s="2" t="s">
        <v>0</v>
      </c>
      <c r="C33" s="3"/>
      <c r="D33" s="3"/>
      <c r="E33" s="30"/>
      <c r="F33" s="17"/>
      <c r="G33" s="17"/>
      <c r="H33" s="17"/>
      <c r="I33" s="17"/>
      <c r="J33" s="17"/>
    </row>
    <row r="34" spans="1:10" ht="14.25" customHeight="1">
      <c r="A34" s="17"/>
      <c r="B34" s="8" t="s">
        <v>1</v>
      </c>
      <c r="C34" s="7"/>
      <c r="D34" s="7"/>
      <c r="E34" s="31"/>
      <c r="F34" s="17"/>
      <c r="G34" s="17"/>
      <c r="H34" s="17"/>
      <c r="I34" s="17"/>
      <c r="J34" s="17"/>
    </row>
    <row r="35" spans="1:10" ht="14.25" customHeight="1" thickBot="1">
      <c r="A35" s="17"/>
      <c r="B35" s="10" t="s">
        <v>188</v>
      </c>
      <c r="C35" s="11"/>
      <c r="D35" s="11"/>
      <c r="E35" s="32"/>
      <c r="F35" s="17"/>
      <c r="G35" s="17"/>
      <c r="H35" s="17"/>
      <c r="I35" s="17"/>
      <c r="J35" s="17"/>
    </row>
    <row r="36" spans="1:10" ht="14.25" customHeight="1">
      <c r="A36" s="17"/>
      <c r="B36" s="17"/>
      <c r="C36" s="20"/>
      <c r="D36" s="20"/>
      <c r="E36" s="20"/>
      <c r="F36" s="17"/>
      <c r="G36" s="17"/>
      <c r="H36" s="17"/>
      <c r="I36" s="17"/>
      <c r="J36" s="17"/>
    </row>
    <row r="37" spans="1:10" ht="14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 customHeight="1">
      <c r="A38" s="17"/>
      <c r="B38" s="17"/>
      <c r="C38" s="17"/>
      <c r="D38" s="17"/>
      <c r="E38" s="29"/>
      <c r="F38" s="17"/>
      <c r="G38" s="17"/>
      <c r="H38" s="17"/>
      <c r="I38" s="17"/>
      <c r="J38" s="17"/>
    </row>
    <row r="39" spans="1:10" ht="14.25" customHeight="1">
      <c r="A39" s="15"/>
      <c r="B39" s="15" t="s">
        <v>3</v>
      </c>
      <c r="C39" s="15" t="s">
        <v>52</v>
      </c>
      <c r="D39" s="15" t="s">
        <v>5</v>
      </c>
      <c r="E39" s="15" t="s">
        <v>6</v>
      </c>
      <c r="F39" s="15" t="s">
        <v>7</v>
      </c>
      <c r="G39" s="15" t="s">
        <v>8</v>
      </c>
      <c r="H39" s="15" t="s">
        <v>9</v>
      </c>
      <c r="I39" s="16"/>
      <c r="J39" s="17"/>
    </row>
    <row r="40" spans="1:10" ht="14.25" customHeight="1">
      <c r="A40" s="15" t="s">
        <v>10</v>
      </c>
      <c r="B40" s="15" t="s">
        <v>53</v>
      </c>
      <c r="C40" s="15" t="s">
        <v>23</v>
      </c>
      <c r="D40" s="15" t="s">
        <v>23</v>
      </c>
      <c r="E40" s="15" t="s">
        <v>261</v>
      </c>
      <c r="F40" s="15"/>
      <c r="G40" s="15"/>
      <c r="H40" s="15" t="s">
        <v>14</v>
      </c>
      <c r="I40" s="16"/>
      <c r="J40" s="17"/>
    </row>
    <row r="41" spans="1:10" ht="14.25" customHeight="1">
      <c r="A41" s="15" t="s">
        <v>14</v>
      </c>
      <c r="B41" s="15" t="s">
        <v>54</v>
      </c>
      <c r="C41" s="15" t="s">
        <v>42</v>
      </c>
      <c r="D41" s="15" t="s">
        <v>42</v>
      </c>
      <c r="E41" s="15" t="s">
        <v>260</v>
      </c>
      <c r="F41" s="15"/>
      <c r="G41" s="15"/>
      <c r="H41" s="15" t="s">
        <v>10</v>
      </c>
      <c r="I41" s="16"/>
      <c r="J41" s="17"/>
    </row>
    <row r="42" spans="1:10" ht="14.25" customHeight="1">
      <c r="A42" s="15" t="s">
        <v>20</v>
      </c>
      <c r="B42" s="15"/>
      <c r="C42" s="15"/>
      <c r="D42" s="15"/>
      <c r="E42" s="15"/>
      <c r="F42" s="15"/>
      <c r="G42" s="15"/>
      <c r="H42" s="15"/>
      <c r="I42" s="16"/>
      <c r="J42" s="17"/>
    </row>
    <row r="43" spans="1:10" ht="14.25" customHeight="1">
      <c r="A43" s="15" t="s">
        <v>24</v>
      </c>
      <c r="B43" s="15" t="s">
        <v>55</v>
      </c>
      <c r="C43" s="15" t="s">
        <v>36</v>
      </c>
      <c r="D43" s="15" t="s">
        <v>36</v>
      </c>
      <c r="E43" s="15" t="s">
        <v>262</v>
      </c>
      <c r="F43" s="15"/>
      <c r="G43" s="15"/>
      <c r="H43" s="15" t="s">
        <v>20</v>
      </c>
      <c r="I43" s="16"/>
      <c r="J43" s="17"/>
    </row>
    <row r="45" spans="3:10" ht="14.25">
      <c r="C45" s="15"/>
      <c r="D45" s="15" t="s">
        <v>29</v>
      </c>
      <c r="E45" s="15" t="s">
        <v>30</v>
      </c>
      <c r="F45" s="15" t="s">
        <v>31</v>
      </c>
      <c r="G45" s="15" t="s">
        <v>32</v>
      </c>
      <c r="H45" s="15" t="s">
        <v>33</v>
      </c>
      <c r="I45" s="15" t="s">
        <v>34</v>
      </c>
      <c r="J45" s="15" t="s">
        <v>35</v>
      </c>
    </row>
    <row r="46" spans="3:10" ht="14.25">
      <c r="C46" s="15" t="s">
        <v>39</v>
      </c>
      <c r="D46" s="15"/>
      <c r="E46" s="15"/>
      <c r="F46" s="15"/>
      <c r="G46" s="15"/>
      <c r="H46" s="15"/>
      <c r="I46" s="15"/>
      <c r="J46" s="15" t="s">
        <v>24</v>
      </c>
    </row>
    <row r="47" spans="3:10" ht="14.25">
      <c r="C47" s="15" t="s">
        <v>41</v>
      </c>
      <c r="D47" s="15"/>
      <c r="E47" s="15"/>
      <c r="F47" s="15"/>
      <c r="G47" s="15"/>
      <c r="H47" s="15"/>
      <c r="I47" s="15" t="s">
        <v>256</v>
      </c>
      <c r="J47" s="15" t="s">
        <v>20</v>
      </c>
    </row>
    <row r="48" spans="3:10" ht="14.25">
      <c r="C48" s="15" t="s">
        <v>46</v>
      </c>
      <c r="D48" s="15"/>
      <c r="E48" s="15"/>
      <c r="F48" s="15"/>
      <c r="G48" s="15"/>
      <c r="H48" s="15"/>
      <c r="I48" s="15" t="s">
        <v>259</v>
      </c>
      <c r="J48" s="15" t="s">
        <v>14</v>
      </c>
    </row>
    <row r="49" spans="3:10" ht="14.25">
      <c r="C49" s="15" t="s">
        <v>49</v>
      </c>
      <c r="D49" s="15"/>
      <c r="E49" s="15"/>
      <c r="F49" s="15"/>
      <c r="G49" s="15"/>
      <c r="H49" s="15"/>
      <c r="I49" s="15"/>
      <c r="J49" s="15" t="s">
        <v>24</v>
      </c>
    </row>
    <row r="50" spans="3:10" ht="14.25">
      <c r="C50" s="15" t="s">
        <v>50</v>
      </c>
      <c r="D50" s="15"/>
      <c r="E50" s="15"/>
      <c r="F50" s="15"/>
      <c r="G50" s="15"/>
      <c r="H50" s="15"/>
      <c r="I50" s="15" t="s">
        <v>39</v>
      </c>
      <c r="J50" s="15" t="s">
        <v>20</v>
      </c>
    </row>
    <row r="51" spans="3:10" ht="14.25">
      <c r="C51" s="15" t="s">
        <v>51</v>
      </c>
      <c r="D51" s="15"/>
      <c r="E51" s="15"/>
      <c r="F51" s="15"/>
      <c r="G51" s="15"/>
      <c r="H51" s="15"/>
      <c r="I51" s="15"/>
      <c r="J51" s="15" t="s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Roman,Normaali"&amp;12&amp;A</oddHeader>
    <oddFooter>&amp;C&amp;"Times New Roman,Normaali"&amp;12Page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91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188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92</v>
      </c>
      <c r="C7" s="15" t="s">
        <v>17</v>
      </c>
      <c r="D7" s="15" t="s">
        <v>17</v>
      </c>
      <c r="E7" s="15" t="s">
        <v>256</v>
      </c>
      <c r="F7" s="15"/>
      <c r="G7" s="15"/>
      <c r="H7" s="15" t="s">
        <v>10</v>
      </c>
      <c r="I7" s="16"/>
      <c r="J7" s="17"/>
    </row>
    <row r="8" spans="1:22" ht="14.25" customHeight="1">
      <c r="A8" s="15" t="s">
        <v>14</v>
      </c>
      <c r="B8" s="15" t="s">
        <v>93</v>
      </c>
      <c r="C8" s="15" t="s">
        <v>94</v>
      </c>
      <c r="D8" s="15" t="s">
        <v>94</v>
      </c>
      <c r="E8" s="15" t="s">
        <v>257</v>
      </c>
      <c r="F8" s="15"/>
      <c r="G8" s="15"/>
      <c r="H8" s="15" t="s">
        <v>14</v>
      </c>
      <c r="I8" s="16"/>
      <c r="J8" s="17"/>
      <c r="O8" s="18"/>
      <c r="P8" s="18"/>
      <c r="Q8" s="18"/>
      <c r="R8" s="18"/>
      <c r="S8" s="18"/>
      <c r="U8" s="19"/>
      <c r="V8" s="19"/>
    </row>
    <row r="9" spans="1:22" ht="14.25" customHeight="1">
      <c r="A9" s="15" t="s">
        <v>20</v>
      </c>
      <c r="B9" s="15" t="s">
        <v>98</v>
      </c>
      <c r="C9" s="15" t="s">
        <v>23</v>
      </c>
      <c r="D9" s="15" t="s">
        <v>23</v>
      </c>
      <c r="E9" s="15" t="s">
        <v>50</v>
      </c>
      <c r="F9" s="15"/>
      <c r="G9" s="15"/>
      <c r="H9" s="15" t="s">
        <v>20</v>
      </c>
      <c r="I9" s="16"/>
      <c r="J9" s="17"/>
      <c r="O9" s="18"/>
      <c r="P9" s="18"/>
      <c r="Q9" s="18"/>
      <c r="R9" s="18"/>
      <c r="S9" s="18"/>
      <c r="U9" s="19"/>
      <c r="V9" s="19"/>
    </row>
    <row r="10" spans="1:22" ht="14.25" customHeight="1">
      <c r="A10" s="15" t="s">
        <v>24</v>
      </c>
      <c r="B10" s="15" t="s">
        <v>103</v>
      </c>
      <c r="C10" s="15" t="s">
        <v>16</v>
      </c>
      <c r="D10" s="15" t="s">
        <v>16</v>
      </c>
      <c r="E10" s="15" t="s">
        <v>258</v>
      </c>
      <c r="F10" s="15"/>
      <c r="G10" s="15"/>
      <c r="H10" s="15" t="s">
        <v>24</v>
      </c>
      <c r="I10" s="16"/>
      <c r="J10" s="17"/>
      <c r="O10" s="18"/>
      <c r="P10" s="18"/>
      <c r="Q10" s="18"/>
      <c r="R10" s="18"/>
      <c r="S10" s="18"/>
      <c r="U10" s="19"/>
      <c r="V10" s="19"/>
    </row>
    <row r="11" spans="1:22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  <c r="O11" s="18"/>
      <c r="P11" s="18"/>
      <c r="Q11" s="18"/>
      <c r="R11" s="18"/>
      <c r="S11" s="18"/>
      <c r="U11" s="19"/>
      <c r="V11" s="19"/>
    </row>
    <row r="12" spans="1:22" ht="14.25" customHeight="1">
      <c r="A12" s="17"/>
      <c r="B12" s="23"/>
      <c r="C12" s="15"/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O12" s="18"/>
      <c r="P12" s="18"/>
      <c r="Q12" s="18"/>
      <c r="R12" s="18"/>
      <c r="S12" s="18"/>
      <c r="V12" s="19"/>
    </row>
    <row r="13" spans="1:22" ht="14.25" customHeight="1">
      <c r="A13" s="17"/>
      <c r="B13" s="23"/>
      <c r="C13" s="15" t="s">
        <v>39</v>
      </c>
      <c r="D13" s="15"/>
      <c r="E13" s="15"/>
      <c r="F13" s="15"/>
      <c r="G13" s="15"/>
      <c r="H13" s="15"/>
      <c r="I13" s="15" t="s">
        <v>266</v>
      </c>
      <c r="J13" s="15" t="s">
        <v>24</v>
      </c>
      <c r="O13" s="18"/>
      <c r="P13" s="18"/>
      <c r="Q13" s="18"/>
      <c r="R13" s="18"/>
      <c r="S13" s="18"/>
      <c r="V13" s="19"/>
    </row>
    <row r="14" spans="1:22" ht="14.25" customHeight="1">
      <c r="A14" s="17"/>
      <c r="B14" s="23"/>
      <c r="C14" s="15" t="s">
        <v>41</v>
      </c>
      <c r="D14" s="15"/>
      <c r="E14" s="15"/>
      <c r="F14" s="15"/>
      <c r="G14" s="15"/>
      <c r="H14" s="15"/>
      <c r="I14" s="15" t="s">
        <v>265</v>
      </c>
      <c r="J14" s="15" t="s">
        <v>20</v>
      </c>
      <c r="O14" s="18"/>
      <c r="P14" s="18"/>
      <c r="Q14" s="18"/>
      <c r="R14" s="18"/>
      <c r="S14" s="18"/>
      <c r="V14" s="19"/>
    </row>
    <row r="15" spans="1:22" ht="14.25" customHeight="1">
      <c r="A15" s="17"/>
      <c r="B15" s="23"/>
      <c r="C15" s="15" t="s">
        <v>46</v>
      </c>
      <c r="D15" s="15"/>
      <c r="E15" s="15"/>
      <c r="F15" s="15"/>
      <c r="G15" s="15"/>
      <c r="H15" s="15"/>
      <c r="I15" s="15" t="s">
        <v>265</v>
      </c>
      <c r="J15" s="15" t="s">
        <v>14</v>
      </c>
      <c r="O15" s="18"/>
      <c r="P15" s="18"/>
      <c r="Q15" s="18"/>
      <c r="R15" s="18"/>
      <c r="S15" s="18"/>
      <c r="V15" s="19"/>
    </row>
    <row r="16" spans="1:10" ht="14.25" customHeight="1">
      <c r="A16" s="17"/>
      <c r="B16" s="23"/>
      <c r="C16" s="15" t="s">
        <v>49</v>
      </c>
      <c r="D16" s="15"/>
      <c r="E16" s="15"/>
      <c r="F16" s="15"/>
      <c r="G16" s="15"/>
      <c r="H16" s="15"/>
      <c r="I16" s="15" t="s">
        <v>270</v>
      </c>
      <c r="J16" s="15" t="s">
        <v>24</v>
      </c>
    </row>
    <row r="17" spans="1:10" ht="14.25" customHeight="1">
      <c r="A17" s="17"/>
      <c r="B17" s="23"/>
      <c r="C17" s="15" t="s">
        <v>50</v>
      </c>
      <c r="D17" s="15"/>
      <c r="E17" s="15"/>
      <c r="F17" s="15"/>
      <c r="G17" s="15"/>
      <c r="H17" s="15"/>
      <c r="I17" s="15" t="s">
        <v>272</v>
      </c>
      <c r="J17" s="15" t="s">
        <v>20</v>
      </c>
    </row>
    <row r="18" spans="1:10" ht="14.25" customHeight="1">
      <c r="A18" s="17"/>
      <c r="B18" s="23"/>
      <c r="C18" s="15" t="s">
        <v>51</v>
      </c>
      <c r="D18" s="15"/>
      <c r="E18" s="15"/>
      <c r="F18" s="15"/>
      <c r="G18" s="15"/>
      <c r="H18" s="15"/>
      <c r="I18" s="15" t="s">
        <v>272</v>
      </c>
      <c r="J18" s="15" t="s">
        <v>10</v>
      </c>
    </row>
    <row r="19" spans="1:10" ht="15" customHeight="1">
      <c r="A19" s="17"/>
      <c r="B19" s="17"/>
      <c r="C19" s="20"/>
      <c r="D19" s="20"/>
      <c r="E19" s="24"/>
      <c r="F19" s="20"/>
      <c r="G19" s="20"/>
      <c r="H19" s="20"/>
      <c r="I19" s="20"/>
      <c r="J19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Roman,Normaali"&amp;12&amp;A</oddHeader>
    <oddFooter>&amp;C&amp;"Times New Roman,Normaali"&amp;12Page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1"/>
  <sheetViews>
    <sheetView zoomScalePageLayoutView="0" workbookViewId="0" topLeftCell="A1">
      <selection activeCell="N228" sqref="N22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20.140625" style="0" customWidth="1"/>
    <col min="4" max="4" width="19.7109375" style="0" customWidth="1"/>
    <col min="5" max="5" width="4.421875" style="0" customWidth="1"/>
    <col min="6" max="6" width="6.57421875" style="0" customWidth="1"/>
    <col min="7" max="7" width="6.8515625" style="0" customWidth="1"/>
    <col min="8" max="8" width="7.140625" style="0" customWidth="1"/>
    <col min="9" max="10" width="6.57421875" style="0" customWidth="1"/>
    <col min="11" max="11" width="6.7109375" style="0" customWidth="1"/>
    <col min="12" max="12" width="6.421875" style="0" customWidth="1"/>
    <col min="13" max="13" width="7.00390625" style="0" customWidth="1"/>
    <col min="14" max="14" width="7.140625" style="0" customWidth="1"/>
  </cols>
  <sheetData>
    <row r="1" spans="1:17" ht="16.5" thickTop="1">
      <c r="A1" s="34"/>
      <c r="B1" s="35"/>
      <c r="C1" s="36"/>
      <c r="D1" s="37"/>
      <c r="E1" s="37"/>
      <c r="F1" s="249" t="s">
        <v>190</v>
      </c>
      <c r="G1" s="250"/>
      <c r="H1" s="251" t="s">
        <v>234</v>
      </c>
      <c r="I1" s="252"/>
      <c r="J1" s="252"/>
      <c r="K1" s="252"/>
      <c r="L1" s="252"/>
      <c r="M1" s="252"/>
      <c r="N1" s="253"/>
      <c r="O1" s="38"/>
      <c r="Q1" s="126" t="s">
        <v>231</v>
      </c>
    </row>
    <row r="2" spans="1:17" ht="15.75">
      <c r="A2" s="38"/>
      <c r="B2" s="39"/>
      <c r="C2" s="40" t="s">
        <v>191</v>
      </c>
      <c r="D2" s="41"/>
      <c r="E2" s="41"/>
      <c r="F2" s="254" t="s">
        <v>192</v>
      </c>
      <c r="G2" s="255"/>
      <c r="H2" s="256" t="s">
        <v>235</v>
      </c>
      <c r="I2" s="257"/>
      <c r="J2" s="258"/>
      <c r="K2" s="259"/>
      <c r="L2" s="259"/>
      <c r="M2" s="259"/>
      <c r="N2" s="260"/>
      <c r="O2" s="28"/>
      <c r="Q2" s="127" t="s">
        <v>232</v>
      </c>
    </row>
    <row r="3" spans="1:17" ht="15.75">
      <c r="A3" s="38"/>
      <c r="B3" s="28"/>
      <c r="C3" s="39" t="s">
        <v>193</v>
      </c>
      <c r="D3" s="41"/>
      <c r="E3" s="41"/>
      <c r="F3" s="261" t="s">
        <v>194</v>
      </c>
      <c r="G3" s="262"/>
      <c r="H3" s="263" t="s">
        <v>91</v>
      </c>
      <c r="I3" s="264"/>
      <c r="J3" s="264"/>
      <c r="K3" s="264"/>
      <c r="L3" s="264"/>
      <c r="M3" s="264"/>
      <c r="N3" s="265"/>
      <c r="O3" s="28"/>
      <c r="Q3" s="127" t="s">
        <v>233</v>
      </c>
    </row>
    <row r="4" spans="1:15" ht="21" thickBot="1">
      <c r="A4" s="38"/>
      <c r="B4" s="42"/>
      <c r="C4" s="43" t="s">
        <v>195</v>
      </c>
      <c r="D4" s="28"/>
      <c r="E4" s="41"/>
      <c r="F4" s="266" t="s">
        <v>196</v>
      </c>
      <c r="G4" s="267"/>
      <c r="H4" s="268">
        <v>42126</v>
      </c>
      <c r="I4" s="269"/>
      <c r="J4" s="269"/>
      <c r="K4" s="44" t="s">
        <v>197</v>
      </c>
      <c r="L4" s="270"/>
      <c r="M4" s="271"/>
      <c r="N4" s="272"/>
      <c r="O4" s="28"/>
    </row>
    <row r="5" spans="1:15" ht="13.5" thickTop="1">
      <c r="A5" s="38"/>
      <c r="B5" s="45" t="s">
        <v>198</v>
      </c>
      <c r="D5" s="41"/>
      <c r="E5" s="41"/>
      <c r="F5" s="45" t="s">
        <v>198</v>
      </c>
      <c r="I5" s="46"/>
      <c r="J5" s="47"/>
      <c r="K5" s="48"/>
      <c r="L5" s="48"/>
      <c r="M5" s="48"/>
      <c r="N5" s="49"/>
      <c r="O5" s="28"/>
    </row>
    <row r="6" spans="1:15" ht="16.5" thickBot="1">
      <c r="A6" s="50"/>
      <c r="B6" s="51" t="s">
        <v>199</v>
      </c>
      <c r="C6" s="273" t="s">
        <v>94</v>
      </c>
      <c r="D6" s="274"/>
      <c r="E6" s="52"/>
      <c r="F6" s="53" t="s">
        <v>200</v>
      </c>
      <c r="G6" s="275" t="s">
        <v>16</v>
      </c>
      <c r="H6" s="276"/>
      <c r="I6" s="276"/>
      <c r="J6" s="276"/>
      <c r="K6" s="276"/>
      <c r="L6" s="276"/>
      <c r="M6" s="276"/>
      <c r="N6" s="277"/>
      <c r="O6" s="28"/>
    </row>
    <row r="7" spans="1:15" ht="12.75">
      <c r="A7" s="50"/>
      <c r="B7" s="54" t="s">
        <v>201</v>
      </c>
      <c r="C7" s="278" t="s">
        <v>104</v>
      </c>
      <c r="D7" s="279"/>
      <c r="E7" s="55"/>
      <c r="F7" s="56" t="s">
        <v>202</v>
      </c>
      <c r="G7" s="278" t="s">
        <v>108</v>
      </c>
      <c r="H7" s="280"/>
      <c r="I7" s="280"/>
      <c r="J7" s="280"/>
      <c r="K7" s="280"/>
      <c r="L7" s="280"/>
      <c r="M7" s="280"/>
      <c r="N7" s="281"/>
      <c r="O7" s="28"/>
    </row>
    <row r="8" spans="1:15" ht="12.75">
      <c r="A8" s="50"/>
      <c r="B8" s="57" t="s">
        <v>203</v>
      </c>
      <c r="C8" s="282" t="s">
        <v>105</v>
      </c>
      <c r="D8" s="283"/>
      <c r="E8" s="55"/>
      <c r="F8" s="58" t="s">
        <v>204</v>
      </c>
      <c r="G8" s="284" t="s">
        <v>127</v>
      </c>
      <c r="H8" s="285"/>
      <c r="I8" s="285"/>
      <c r="J8" s="285"/>
      <c r="K8" s="285"/>
      <c r="L8" s="285"/>
      <c r="M8" s="285"/>
      <c r="N8" s="286"/>
      <c r="O8" s="28"/>
    </row>
    <row r="9" spans="1:15" ht="12.75">
      <c r="A9" s="38"/>
      <c r="B9" s="57" t="s">
        <v>205</v>
      </c>
      <c r="C9" s="282" t="s">
        <v>106</v>
      </c>
      <c r="D9" s="283"/>
      <c r="E9" s="55"/>
      <c r="F9" s="59" t="s">
        <v>206</v>
      </c>
      <c r="G9" s="284" t="s">
        <v>107</v>
      </c>
      <c r="H9" s="285"/>
      <c r="I9" s="285"/>
      <c r="J9" s="285"/>
      <c r="K9" s="285"/>
      <c r="L9" s="285"/>
      <c r="M9" s="285"/>
      <c r="N9" s="286"/>
      <c r="O9" s="28"/>
    </row>
    <row r="10" spans="1:15" ht="15.75">
      <c r="A10" s="38"/>
      <c r="B10" s="41"/>
      <c r="C10" s="41"/>
      <c r="D10" s="41"/>
      <c r="E10" s="41"/>
      <c r="F10" s="45" t="s">
        <v>207</v>
      </c>
      <c r="G10" s="60"/>
      <c r="H10" s="60"/>
      <c r="I10" s="60"/>
      <c r="J10" s="41"/>
      <c r="K10" s="41"/>
      <c r="L10" s="41"/>
      <c r="M10" s="61"/>
      <c r="N10" s="62"/>
      <c r="O10" s="28"/>
    </row>
    <row r="11" spans="1:15" ht="13.5" thickBot="1">
      <c r="A11" s="38"/>
      <c r="B11" s="63" t="s">
        <v>208</v>
      </c>
      <c r="C11" s="41"/>
      <c r="D11" s="41"/>
      <c r="E11" s="41"/>
      <c r="F11" s="64" t="s">
        <v>209</v>
      </c>
      <c r="G11" s="64" t="s">
        <v>210</v>
      </c>
      <c r="H11" s="64" t="s">
        <v>211</v>
      </c>
      <c r="I11" s="64" t="s">
        <v>212</v>
      </c>
      <c r="J11" s="64" t="s">
        <v>213</v>
      </c>
      <c r="K11" s="287" t="s">
        <v>7</v>
      </c>
      <c r="L11" s="288"/>
      <c r="M11" s="64" t="s">
        <v>214</v>
      </c>
      <c r="N11" s="65" t="s">
        <v>215</v>
      </c>
      <c r="O11" s="28"/>
    </row>
    <row r="12" spans="1:15" ht="12.75">
      <c r="A12" s="50"/>
      <c r="B12" s="66" t="s">
        <v>216</v>
      </c>
      <c r="C12" s="67" t="str">
        <f>IF(C7&gt;"",C7,"")</f>
        <v>Tatu Pitkänen</v>
      </c>
      <c r="D12" s="67" t="str">
        <f>IF(G7&gt;"",G7,"")</f>
        <v>Daniel Nguyen</v>
      </c>
      <c r="E12" s="67"/>
      <c r="F12" s="68">
        <v>7</v>
      </c>
      <c r="G12" s="68">
        <v>6</v>
      </c>
      <c r="H12" s="69">
        <v>7</v>
      </c>
      <c r="I12" s="68"/>
      <c r="J12" s="68"/>
      <c r="K12" s="70">
        <f>IF(ISBLANK(F12),"",COUNTIF(F12:J12,"&gt;=0"))</f>
        <v>3</v>
      </c>
      <c r="L12" s="71">
        <f>IF(ISBLANK(F12),"",(IF(LEFT(F12,1)="-",1,0)+IF(LEFT(G12,1)="-",1,0)+IF(LEFT(H12,1)="-",1,0)+IF(LEFT(I12,1)="-",1,0)+IF(LEFT(J12,1)="-",1,0)))</f>
        <v>0</v>
      </c>
      <c r="M12" s="72">
        <f>IF(K12=3,1,"")</f>
        <v>1</v>
      </c>
      <c r="N12" s="73">
        <f>IF(L12=3,1,"")</f>
      </c>
      <c r="O12" s="28"/>
    </row>
    <row r="13" spans="1:15" ht="12.75">
      <c r="A13" s="50"/>
      <c r="B13" s="74" t="s">
        <v>217</v>
      </c>
      <c r="C13" s="75" t="str">
        <f>IF(C8&gt;"",C8,"")</f>
        <v>Toni Pitkänen</v>
      </c>
      <c r="D13" s="75" t="str">
        <f>IF(G8&gt;"",G8,"")</f>
        <v>Ben Phongkonggoen</v>
      </c>
      <c r="E13" s="75"/>
      <c r="F13" s="76">
        <v>-9</v>
      </c>
      <c r="G13" s="77">
        <v>8</v>
      </c>
      <c r="H13" s="77">
        <v>6</v>
      </c>
      <c r="I13" s="77">
        <v>4</v>
      </c>
      <c r="J13" s="77"/>
      <c r="K13" s="78">
        <f>IF(ISBLANK(F13),"",COUNTIF(F13:J13,"&gt;=0"))</f>
        <v>3</v>
      </c>
      <c r="L13" s="79">
        <f>IF(ISBLANK(F13),"",(IF(LEFT(F13,1)="-",1,0)+IF(LEFT(G13,1)="-",1,0)+IF(LEFT(H13,1)="-",1,0)+IF(LEFT(I13,1)="-",1,0)+IF(LEFT(J13,1)="-",1,0)))</f>
        <v>1</v>
      </c>
      <c r="M13" s="80">
        <f>IF(K13=3,1,"")</f>
        <v>1</v>
      </c>
      <c r="N13" s="81">
        <f>IF(L13=3,1,"")</f>
      </c>
      <c r="O13" s="28"/>
    </row>
    <row r="14" spans="1:15" ht="13.5" thickBot="1">
      <c r="A14" s="50"/>
      <c r="B14" s="82" t="s">
        <v>218</v>
      </c>
      <c r="C14" s="83" t="str">
        <f>IF(C9&gt;"",C9,"")</f>
        <v>Anton Mäkinen</v>
      </c>
      <c r="D14" s="83" t="str">
        <f>IF(G9&gt;"",G9,"")</f>
        <v>Joonatan Khosravi</v>
      </c>
      <c r="E14" s="83"/>
      <c r="F14" s="76">
        <v>6</v>
      </c>
      <c r="G14" s="84">
        <v>7</v>
      </c>
      <c r="H14" s="76">
        <v>9</v>
      </c>
      <c r="I14" s="76"/>
      <c r="J14" s="76"/>
      <c r="K14" s="78">
        <f aca="true" t="shared" si="0" ref="K14:K20">IF(ISBLANK(F14),"",COUNTIF(F14:J14,"&gt;=0"))</f>
        <v>3</v>
      </c>
      <c r="L14" s="85">
        <f aca="true" t="shared" si="1" ref="L14:L20">IF(ISBLANK(F14),"",(IF(LEFT(F14,1)="-",1,0)+IF(LEFT(G14,1)="-",1,0)+IF(LEFT(H14,1)="-",1,0)+IF(LEFT(I14,1)="-",1,0)+IF(LEFT(J14,1)="-",1,0)))</f>
        <v>0</v>
      </c>
      <c r="M14" s="86">
        <f aca="true" t="shared" si="2" ref="M14:N20">IF(K14=3,1,"")</f>
        <v>1</v>
      </c>
      <c r="N14" s="87">
        <f t="shared" si="2"/>
      </c>
      <c r="O14" s="28"/>
    </row>
    <row r="15" spans="1:15" ht="12.75">
      <c r="A15" s="50"/>
      <c r="B15" s="88" t="s">
        <v>219</v>
      </c>
      <c r="C15" s="67" t="str">
        <f>IF(C8&gt;"",C8,"")</f>
        <v>Toni Pitkänen</v>
      </c>
      <c r="D15" s="67" t="str">
        <f>IF(G7&gt;"",G7,"")</f>
        <v>Daniel Nguyen</v>
      </c>
      <c r="E15" s="89"/>
      <c r="F15" s="90">
        <v>8</v>
      </c>
      <c r="G15" s="91">
        <v>-8</v>
      </c>
      <c r="H15" s="90">
        <v>4</v>
      </c>
      <c r="I15" s="90">
        <v>5</v>
      </c>
      <c r="J15" s="90"/>
      <c r="K15" s="70">
        <f t="shared" si="0"/>
        <v>3</v>
      </c>
      <c r="L15" s="71">
        <f t="shared" si="1"/>
        <v>1</v>
      </c>
      <c r="M15" s="72">
        <f t="shared" si="2"/>
        <v>1</v>
      </c>
      <c r="N15" s="73">
        <f t="shared" si="2"/>
      </c>
      <c r="O15" s="28"/>
    </row>
    <row r="16" spans="1:15" ht="12.75">
      <c r="A16" s="50"/>
      <c r="B16" s="82" t="s">
        <v>220</v>
      </c>
      <c r="C16" s="75" t="str">
        <f>IF(C7&gt;"",C7,"")</f>
        <v>Tatu Pitkänen</v>
      </c>
      <c r="D16" s="75" t="str">
        <f>IF(G9&gt;"",G9,"")</f>
        <v>Joonatan Khosravi</v>
      </c>
      <c r="E16" s="83"/>
      <c r="F16" s="76">
        <v>-9</v>
      </c>
      <c r="G16" s="84">
        <v>5</v>
      </c>
      <c r="H16" s="76">
        <v>2</v>
      </c>
      <c r="I16" s="76">
        <v>13</v>
      </c>
      <c r="J16" s="76"/>
      <c r="K16" s="78">
        <f t="shared" si="0"/>
        <v>3</v>
      </c>
      <c r="L16" s="79">
        <f t="shared" si="1"/>
        <v>1</v>
      </c>
      <c r="M16" s="80">
        <f t="shared" si="2"/>
        <v>1</v>
      </c>
      <c r="N16" s="81">
        <f t="shared" si="2"/>
      </c>
      <c r="O16" s="28"/>
    </row>
    <row r="17" spans="1:15" ht="13.5" thickBot="1">
      <c r="A17" s="50"/>
      <c r="B17" s="92" t="s">
        <v>221</v>
      </c>
      <c r="C17" s="93" t="str">
        <f>IF(C9&gt;"",C9,"")</f>
        <v>Anton Mäkinen</v>
      </c>
      <c r="D17" s="93" t="str">
        <f>IF(G8&gt;"",G8,"")</f>
        <v>Ben Phongkonggoen</v>
      </c>
      <c r="E17" s="93"/>
      <c r="F17" s="94"/>
      <c r="G17" s="95"/>
      <c r="H17" s="94"/>
      <c r="I17" s="94"/>
      <c r="J17" s="94"/>
      <c r="K17" s="96">
        <f t="shared" si="0"/>
      </c>
      <c r="L17" s="97">
        <f t="shared" si="1"/>
      </c>
      <c r="M17" s="98">
        <f t="shared" si="2"/>
      </c>
      <c r="N17" s="99">
        <f t="shared" si="2"/>
      </c>
      <c r="O17" s="28"/>
    </row>
    <row r="18" spans="1:15" ht="12.75">
      <c r="A18" s="50"/>
      <c r="B18" s="100" t="s">
        <v>222</v>
      </c>
      <c r="C18" s="101" t="str">
        <f>IF(C8&gt;"",C8,"")</f>
        <v>Toni Pitkänen</v>
      </c>
      <c r="D18" s="101" t="str">
        <f>IF(G9&gt;"",G9,"")</f>
        <v>Joonatan Khosravi</v>
      </c>
      <c r="E18" s="102"/>
      <c r="F18" s="103"/>
      <c r="G18" s="103"/>
      <c r="H18" s="103"/>
      <c r="I18" s="103"/>
      <c r="J18" s="104"/>
      <c r="K18" s="105">
        <f t="shared" si="0"/>
      </c>
      <c r="L18" s="106">
        <f t="shared" si="1"/>
      </c>
      <c r="M18" s="107">
        <f t="shared" si="2"/>
      </c>
      <c r="N18" s="108">
        <f t="shared" si="2"/>
      </c>
      <c r="O18" s="28"/>
    </row>
    <row r="19" spans="1:15" ht="12.75">
      <c r="A19" s="50"/>
      <c r="B19" s="74" t="s">
        <v>223</v>
      </c>
      <c r="C19" s="75" t="str">
        <f>IF(C9&gt;"",C9,"")</f>
        <v>Anton Mäkinen</v>
      </c>
      <c r="D19" s="75" t="str">
        <f>IF(G7&gt;"",G7,"")</f>
        <v>Daniel Nguyen</v>
      </c>
      <c r="E19" s="109"/>
      <c r="F19" s="103"/>
      <c r="G19" s="77"/>
      <c r="H19" s="77"/>
      <c r="I19" s="77"/>
      <c r="J19" s="110"/>
      <c r="K19" s="78">
        <f t="shared" si="0"/>
      </c>
      <c r="L19" s="79">
        <f t="shared" si="1"/>
      </c>
      <c r="M19" s="80">
        <f t="shared" si="2"/>
      </c>
      <c r="N19" s="81">
        <f t="shared" si="2"/>
      </c>
      <c r="O19" s="28"/>
    </row>
    <row r="20" spans="1:15" ht="13.5" thickBot="1">
      <c r="A20" s="50"/>
      <c r="B20" s="92" t="s">
        <v>224</v>
      </c>
      <c r="C20" s="93" t="str">
        <f>IF(C7&gt;"",C7,"")</f>
        <v>Tatu Pitkänen</v>
      </c>
      <c r="D20" s="93" t="str">
        <f>IF(G8&gt;"",G8,"")</f>
        <v>Ben Phongkonggoen</v>
      </c>
      <c r="E20" s="111"/>
      <c r="F20" s="112"/>
      <c r="G20" s="94"/>
      <c r="H20" s="112"/>
      <c r="I20" s="94"/>
      <c r="J20" s="94"/>
      <c r="K20" s="96">
        <f t="shared" si="0"/>
      </c>
      <c r="L20" s="97">
        <f t="shared" si="1"/>
      </c>
      <c r="M20" s="98">
        <f t="shared" si="2"/>
      </c>
      <c r="N20" s="99">
        <f t="shared" si="2"/>
      </c>
      <c r="O20" s="28"/>
    </row>
    <row r="21" spans="1:15" ht="16.5" thickBot="1">
      <c r="A21" s="38"/>
      <c r="B21" s="41"/>
      <c r="C21" s="41"/>
      <c r="D21" s="41"/>
      <c r="E21" s="41"/>
      <c r="F21" s="41"/>
      <c r="G21" s="41"/>
      <c r="H21" s="41"/>
      <c r="I21" s="289" t="s">
        <v>225</v>
      </c>
      <c r="J21" s="290"/>
      <c r="K21" s="113">
        <f>IF(ISBLANK(C7),"",SUM(K12:K20))</f>
        <v>15</v>
      </c>
      <c r="L21" s="114">
        <f>IF(ISBLANK(G7),"",SUM(L12:L20))</f>
        <v>3</v>
      </c>
      <c r="M21" s="115">
        <f>IF(ISBLANK(F12),"",SUM(M12:M20))</f>
        <v>5</v>
      </c>
      <c r="N21" s="116">
        <f>IF(ISBLANK(F12),"",SUM(N12:N20))</f>
        <v>0</v>
      </c>
      <c r="O21" s="28"/>
    </row>
    <row r="22" spans="1:15" ht="12.75">
      <c r="A22" s="38"/>
      <c r="B22" s="117" t="s">
        <v>226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18"/>
      <c r="O22" s="28"/>
    </row>
    <row r="23" spans="1:15" ht="12.75">
      <c r="A23" s="38"/>
      <c r="B23" s="119" t="s">
        <v>227</v>
      </c>
      <c r="C23" s="119"/>
      <c r="D23" s="119" t="s">
        <v>228</v>
      </c>
      <c r="E23" s="40"/>
      <c r="F23" s="119"/>
      <c r="G23" s="119" t="s">
        <v>35</v>
      </c>
      <c r="H23" s="40"/>
      <c r="I23" s="119"/>
      <c r="J23" s="120" t="s">
        <v>229</v>
      </c>
      <c r="K23" s="28"/>
      <c r="L23" s="41"/>
      <c r="M23" s="41"/>
      <c r="N23" s="118"/>
      <c r="O23" s="28"/>
    </row>
    <row r="24" spans="1:15" ht="18.75" thickBot="1">
      <c r="A24" s="38"/>
      <c r="B24" s="41"/>
      <c r="C24" s="41"/>
      <c r="D24" s="41"/>
      <c r="E24" s="41"/>
      <c r="F24" s="41"/>
      <c r="G24" s="41"/>
      <c r="H24" s="41"/>
      <c r="I24" s="41"/>
      <c r="J24" s="291" t="str">
        <f>IF(M21=5,C6,IF(N21=5,G6,""))</f>
        <v>Wega</v>
      </c>
      <c r="K24" s="292"/>
      <c r="L24" s="292"/>
      <c r="M24" s="292"/>
      <c r="N24" s="293"/>
      <c r="O24" s="28"/>
    </row>
    <row r="25" spans="1:15" ht="18.75" thickBot="1">
      <c r="A25" s="121"/>
      <c r="B25" s="122"/>
      <c r="C25" s="122"/>
      <c r="D25" s="122"/>
      <c r="E25" s="122"/>
      <c r="F25" s="122"/>
      <c r="G25" s="122"/>
      <c r="H25" s="122"/>
      <c r="I25" s="122"/>
      <c r="J25" s="123"/>
      <c r="K25" s="123"/>
      <c r="L25" s="123"/>
      <c r="M25" s="123"/>
      <c r="N25" s="124"/>
      <c r="O25" s="38"/>
    </row>
    <row r="26" ht="13.5" thickTop="1">
      <c r="B26" s="125" t="s">
        <v>230</v>
      </c>
    </row>
    <row r="35" ht="13.5" thickBot="1"/>
    <row r="36" spans="1:17" ht="16.5" thickTop="1">
      <c r="A36" s="34"/>
      <c r="B36" s="35"/>
      <c r="C36" s="36"/>
      <c r="D36" s="37"/>
      <c r="E36" s="37"/>
      <c r="F36" s="249" t="s">
        <v>190</v>
      </c>
      <c r="G36" s="250"/>
      <c r="H36" s="251" t="s">
        <v>234</v>
      </c>
      <c r="I36" s="252"/>
      <c r="J36" s="252"/>
      <c r="K36" s="252"/>
      <c r="L36" s="252"/>
      <c r="M36" s="252"/>
      <c r="N36" s="253"/>
      <c r="O36" s="38"/>
      <c r="Q36" s="126" t="s">
        <v>231</v>
      </c>
    </row>
    <row r="37" spans="1:17" ht="15.75">
      <c r="A37" s="38"/>
      <c r="B37" s="39"/>
      <c r="C37" s="40" t="s">
        <v>191</v>
      </c>
      <c r="D37" s="41"/>
      <c r="E37" s="41"/>
      <c r="F37" s="254" t="s">
        <v>192</v>
      </c>
      <c r="G37" s="255"/>
      <c r="H37" s="256" t="s">
        <v>235</v>
      </c>
      <c r="I37" s="257"/>
      <c r="J37" s="258"/>
      <c r="K37" s="259"/>
      <c r="L37" s="259"/>
      <c r="M37" s="259"/>
      <c r="N37" s="260"/>
      <c r="O37" s="28"/>
      <c r="Q37" s="127" t="s">
        <v>232</v>
      </c>
    </row>
    <row r="38" spans="1:17" ht="15.75">
      <c r="A38" s="38"/>
      <c r="B38" s="28"/>
      <c r="C38" s="39" t="s">
        <v>193</v>
      </c>
      <c r="D38" s="41"/>
      <c r="E38" s="41"/>
      <c r="F38" s="261" t="s">
        <v>194</v>
      </c>
      <c r="G38" s="262"/>
      <c r="H38" s="263" t="s">
        <v>91</v>
      </c>
      <c r="I38" s="264"/>
      <c r="J38" s="264"/>
      <c r="K38" s="264"/>
      <c r="L38" s="264"/>
      <c r="M38" s="264"/>
      <c r="N38" s="265"/>
      <c r="O38" s="28"/>
      <c r="Q38" s="127" t="s">
        <v>233</v>
      </c>
    </row>
    <row r="39" spans="1:15" ht="21" thickBot="1">
      <c r="A39" s="38"/>
      <c r="B39" s="42"/>
      <c r="C39" s="43" t="s">
        <v>195</v>
      </c>
      <c r="D39" s="28"/>
      <c r="E39" s="41"/>
      <c r="F39" s="266" t="s">
        <v>196</v>
      </c>
      <c r="G39" s="267"/>
      <c r="H39" s="268">
        <v>42126</v>
      </c>
      <c r="I39" s="269"/>
      <c r="J39" s="269"/>
      <c r="K39" s="44" t="s">
        <v>197</v>
      </c>
      <c r="L39" s="270"/>
      <c r="M39" s="271"/>
      <c r="N39" s="272"/>
      <c r="O39" s="28"/>
    </row>
    <row r="40" spans="1:15" ht="13.5" thickTop="1">
      <c r="A40" s="38"/>
      <c r="B40" s="45" t="s">
        <v>198</v>
      </c>
      <c r="D40" s="41"/>
      <c r="E40" s="41"/>
      <c r="F40" s="45" t="s">
        <v>198</v>
      </c>
      <c r="I40" s="46"/>
      <c r="J40" s="47"/>
      <c r="K40" s="48"/>
      <c r="L40" s="48"/>
      <c r="M40" s="48"/>
      <c r="N40" s="49"/>
      <c r="O40" s="28"/>
    </row>
    <row r="41" spans="1:15" ht="16.5" thickBot="1">
      <c r="A41" s="50"/>
      <c r="B41" s="51" t="s">
        <v>199</v>
      </c>
      <c r="C41" s="273" t="s">
        <v>17</v>
      </c>
      <c r="D41" s="274"/>
      <c r="E41" s="52"/>
      <c r="F41" s="53" t="s">
        <v>200</v>
      </c>
      <c r="G41" s="275" t="s">
        <v>23</v>
      </c>
      <c r="H41" s="276"/>
      <c r="I41" s="276"/>
      <c r="J41" s="276"/>
      <c r="K41" s="276"/>
      <c r="L41" s="276"/>
      <c r="M41" s="276"/>
      <c r="N41" s="277"/>
      <c r="O41" s="28"/>
    </row>
    <row r="42" spans="1:15" ht="12.75">
      <c r="A42" s="50"/>
      <c r="B42" s="54" t="s">
        <v>201</v>
      </c>
      <c r="C42" s="278" t="s">
        <v>101</v>
      </c>
      <c r="D42" s="279"/>
      <c r="E42" s="55"/>
      <c r="F42" s="56" t="s">
        <v>202</v>
      </c>
      <c r="G42" s="278" t="s">
        <v>95</v>
      </c>
      <c r="H42" s="280"/>
      <c r="I42" s="280"/>
      <c r="J42" s="280"/>
      <c r="K42" s="280"/>
      <c r="L42" s="280"/>
      <c r="M42" s="280"/>
      <c r="N42" s="281"/>
      <c r="O42" s="28"/>
    </row>
    <row r="43" spans="1:15" ht="12.75">
      <c r="A43" s="50"/>
      <c r="B43" s="57" t="s">
        <v>203</v>
      </c>
      <c r="C43" s="282" t="s">
        <v>99</v>
      </c>
      <c r="D43" s="283"/>
      <c r="E43" s="55"/>
      <c r="F43" s="58" t="s">
        <v>204</v>
      </c>
      <c r="G43" s="284" t="s">
        <v>96</v>
      </c>
      <c r="H43" s="285"/>
      <c r="I43" s="285"/>
      <c r="J43" s="285"/>
      <c r="K43" s="285"/>
      <c r="L43" s="285"/>
      <c r="M43" s="285"/>
      <c r="N43" s="286"/>
      <c r="O43" s="28"/>
    </row>
    <row r="44" spans="1:15" ht="12.75">
      <c r="A44" s="38"/>
      <c r="B44" s="57" t="s">
        <v>205</v>
      </c>
      <c r="C44" s="282" t="s">
        <v>100</v>
      </c>
      <c r="D44" s="283"/>
      <c r="E44" s="55"/>
      <c r="F44" s="59" t="s">
        <v>206</v>
      </c>
      <c r="G44" s="284" t="s">
        <v>63</v>
      </c>
      <c r="H44" s="285"/>
      <c r="I44" s="285"/>
      <c r="J44" s="285"/>
      <c r="K44" s="285"/>
      <c r="L44" s="285"/>
      <c r="M44" s="285"/>
      <c r="N44" s="286"/>
      <c r="O44" s="28"/>
    </row>
    <row r="45" spans="1:15" ht="15.75">
      <c r="A45" s="38"/>
      <c r="B45" s="41"/>
      <c r="C45" s="41"/>
      <c r="D45" s="41"/>
      <c r="E45" s="41"/>
      <c r="F45" s="45" t="s">
        <v>207</v>
      </c>
      <c r="G45" s="60"/>
      <c r="H45" s="60"/>
      <c r="I45" s="60"/>
      <c r="J45" s="41"/>
      <c r="K45" s="41"/>
      <c r="L45" s="41"/>
      <c r="M45" s="61"/>
      <c r="N45" s="62"/>
      <c r="O45" s="28"/>
    </row>
    <row r="46" spans="1:15" ht="13.5" thickBot="1">
      <c r="A46" s="38"/>
      <c r="B46" s="63" t="s">
        <v>208</v>
      </c>
      <c r="C46" s="41"/>
      <c r="D46" s="41"/>
      <c r="E46" s="41"/>
      <c r="F46" s="64" t="s">
        <v>209</v>
      </c>
      <c r="G46" s="64" t="s">
        <v>210</v>
      </c>
      <c r="H46" s="64" t="s">
        <v>211</v>
      </c>
      <c r="I46" s="64" t="s">
        <v>212</v>
      </c>
      <c r="J46" s="64" t="s">
        <v>213</v>
      </c>
      <c r="K46" s="287" t="s">
        <v>7</v>
      </c>
      <c r="L46" s="288"/>
      <c r="M46" s="64" t="s">
        <v>214</v>
      </c>
      <c r="N46" s="65" t="s">
        <v>215</v>
      </c>
      <c r="O46" s="28"/>
    </row>
    <row r="47" spans="1:15" ht="12.75">
      <c r="A47" s="50"/>
      <c r="B47" s="66" t="s">
        <v>216</v>
      </c>
      <c r="C47" s="67" t="str">
        <f>IF(C42&gt;"",C42,"")</f>
        <v>Miro Seitz</v>
      </c>
      <c r="D47" s="67" t="str">
        <f>IF(G42&gt;"",G42,"")</f>
        <v>Rolands Jansons</v>
      </c>
      <c r="E47" s="67"/>
      <c r="F47" s="68">
        <v>-7</v>
      </c>
      <c r="G47" s="68">
        <v>-7</v>
      </c>
      <c r="H47" s="69">
        <v>7</v>
      </c>
      <c r="I47" s="68">
        <v>-6</v>
      </c>
      <c r="J47" s="68"/>
      <c r="K47" s="70">
        <f>IF(ISBLANK(F47),"",COUNTIF(F47:J47,"&gt;=0"))</f>
        <v>1</v>
      </c>
      <c r="L47" s="71">
        <f>IF(ISBLANK(F47),"",(IF(LEFT(F47,1)="-",1,0)+IF(LEFT(G47,1)="-",1,0)+IF(LEFT(H47,1)="-",1,0)+IF(LEFT(I47,1)="-",1,0)+IF(LEFT(J47,1)="-",1,0)))</f>
        <v>3</v>
      </c>
      <c r="M47" s="72">
        <f>IF(K47=3,1,"")</f>
      </c>
      <c r="N47" s="73">
        <f>IF(L47=3,1,"")</f>
        <v>1</v>
      </c>
      <c r="O47" s="28"/>
    </row>
    <row r="48" spans="1:15" ht="12.75">
      <c r="A48" s="50"/>
      <c r="B48" s="74" t="s">
        <v>217</v>
      </c>
      <c r="C48" s="75" t="str">
        <f>IF(C43&gt;"",C43,"")</f>
        <v>Veikka Flemming</v>
      </c>
      <c r="D48" s="75" t="str">
        <f>IF(G43&gt;"",G43,"")</f>
        <v>Benjamin Brinaru</v>
      </c>
      <c r="E48" s="75"/>
      <c r="F48" s="76">
        <v>8</v>
      </c>
      <c r="G48" s="77">
        <v>2</v>
      </c>
      <c r="H48" s="77">
        <v>8</v>
      </c>
      <c r="I48" s="77"/>
      <c r="J48" s="77"/>
      <c r="K48" s="78">
        <f>IF(ISBLANK(F48),"",COUNTIF(F48:J48,"&gt;=0"))</f>
        <v>3</v>
      </c>
      <c r="L48" s="79">
        <f>IF(ISBLANK(F48),"",(IF(LEFT(F48,1)="-",1,0)+IF(LEFT(G48,1)="-",1,0)+IF(LEFT(H48,1)="-",1,0)+IF(LEFT(I48,1)="-",1,0)+IF(LEFT(J48,1)="-",1,0)))</f>
        <v>0</v>
      </c>
      <c r="M48" s="80">
        <f>IF(K48=3,1,"")</f>
        <v>1</v>
      </c>
      <c r="N48" s="81">
        <f>IF(L48=3,1,"")</f>
      </c>
      <c r="O48" s="28"/>
    </row>
    <row r="49" spans="1:15" ht="13.5" thickBot="1">
      <c r="A49" s="50"/>
      <c r="B49" s="82" t="s">
        <v>218</v>
      </c>
      <c r="C49" s="83" t="str">
        <f>IF(C44&gt;"",C44,"")</f>
        <v>Alex Naumi</v>
      </c>
      <c r="D49" s="83" t="str">
        <f>IF(G44&gt;"",G44,"")</f>
        <v>Noah Steif</v>
      </c>
      <c r="E49" s="83"/>
      <c r="F49" s="76">
        <v>-3</v>
      </c>
      <c r="G49" s="84">
        <v>4</v>
      </c>
      <c r="H49" s="76">
        <v>5</v>
      </c>
      <c r="I49" s="76">
        <v>-6</v>
      </c>
      <c r="J49" s="76">
        <v>6</v>
      </c>
      <c r="K49" s="78">
        <f aca="true" t="shared" si="3" ref="K49:K55">IF(ISBLANK(F49),"",COUNTIF(F49:J49,"&gt;=0"))</f>
        <v>3</v>
      </c>
      <c r="L49" s="85">
        <f aca="true" t="shared" si="4" ref="L49:L55">IF(ISBLANK(F49),"",(IF(LEFT(F49,1)="-",1,0)+IF(LEFT(G49,1)="-",1,0)+IF(LEFT(H49,1)="-",1,0)+IF(LEFT(I49,1)="-",1,0)+IF(LEFT(J49,1)="-",1,0)))</f>
        <v>2</v>
      </c>
      <c r="M49" s="86">
        <f aca="true" t="shared" si="5" ref="M49:M55">IF(K49=3,1,"")</f>
        <v>1</v>
      </c>
      <c r="N49" s="87">
        <f aca="true" t="shared" si="6" ref="N49:N55">IF(L49=3,1,"")</f>
      </c>
      <c r="O49" s="28"/>
    </row>
    <row r="50" spans="1:15" ht="12.75">
      <c r="A50" s="50"/>
      <c r="B50" s="88" t="s">
        <v>219</v>
      </c>
      <c r="C50" s="67" t="str">
        <f>IF(C43&gt;"",C43,"")</f>
        <v>Veikka Flemming</v>
      </c>
      <c r="D50" s="67" t="str">
        <f>IF(G42&gt;"",G42,"")</f>
        <v>Rolands Jansons</v>
      </c>
      <c r="E50" s="89"/>
      <c r="F50" s="90">
        <v>7</v>
      </c>
      <c r="G50" s="91">
        <v>5</v>
      </c>
      <c r="H50" s="90">
        <v>9</v>
      </c>
      <c r="I50" s="90"/>
      <c r="J50" s="90"/>
      <c r="K50" s="70">
        <f t="shared" si="3"/>
        <v>3</v>
      </c>
      <c r="L50" s="71">
        <f t="shared" si="4"/>
        <v>0</v>
      </c>
      <c r="M50" s="72">
        <f t="shared" si="5"/>
        <v>1</v>
      </c>
      <c r="N50" s="73">
        <f t="shared" si="6"/>
      </c>
      <c r="O50" s="28"/>
    </row>
    <row r="51" spans="1:15" ht="12.75">
      <c r="A51" s="50"/>
      <c r="B51" s="82" t="s">
        <v>220</v>
      </c>
      <c r="C51" s="75" t="str">
        <f>IF(C42&gt;"",C42,"")</f>
        <v>Miro Seitz</v>
      </c>
      <c r="D51" s="75" t="str">
        <f>IF(G44&gt;"",G44,"")</f>
        <v>Noah Steif</v>
      </c>
      <c r="E51" s="83"/>
      <c r="F51" s="76">
        <v>-4</v>
      </c>
      <c r="G51" s="84">
        <v>-5</v>
      </c>
      <c r="H51" s="76">
        <v>-6</v>
      </c>
      <c r="I51" s="76"/>
      <c r="J51" s="76"/>
      <c r="K51" s="78">
        <f t="shared" si="3"/>
        <v>0</v>
      </c>
      <c r="L51" s="79">
        <f t="shared" si="4"/>
        <v>3</v>
      </c>
      <c r="M51" s="80">
        <f t="shared" si="5"/>
      </c>
      <c r="N51" s="81">
        <f t="shared" si="6"/>
        <v>1</v>
      </c>
      <c r="O51" s="28"/>
    </row>
    <row r="52" spans="1:15" ht="13.5" thickBot="1">
      <c r="A52" s="50"/>
      <c r="B52" s="92" t="s">
        <v>221</v>
      </c>
      <c r="C52" s="93" t="str">
        <f>IF(C44&gt;"",C44,"")</f>
        <v>Alex Naumi</v>
      </c>
      <c r="D52" s="93" t="str">
        <f>IF(G43&gt;"",G43,"")</f>
        <v>Benjamin Brinaru</v>
      </c>
      <c r="E52" s="93"/>
      <c r="F52" s="94">
        <v>1</v>
      </c>
      <c r="G52" s="95">
        <v>6</v>
      </c>
      <c r="H52" s="94">
        <v>5</v>
      </c>
      <c r="I52" s="94"/>
      <c r="J52" s="94"/>
      <c r="K52" s="96">
        <f t="shared" si="3"/>
        <v>3</v>
      </c>
      <c r="L52" s="97">
        <f t="shared" si="4"/>
        <v>0</v>
      </c>
      <c r="M52" s="98">
        <f t="shared" si="5"/>
        <v>1</v>
      </c>
      <c r="N52" s="99">
        <f t="shared" si="6"/>
      </c>
      <c r="O52" s="28"/>
    </row>
    <row r="53" spans="1:15" ht="12.75">
      <c r="A53" s="50"/>
      <c r="B53" s="100" t="s">
        <v>222</v>
      </c>
      <c r="C53" s="101" t="str">
        <f>IF(C43&gt;"",C43,"")</f>
        <v>Veikka Flemming</v>
      </c>
      <c r="D53" s="101" t="str">
        <f>IF(G44&gt;"",G44,"")</f>
        <v>Noah Steif</v>
      </c>
      <c r="E53" s="102"/>
      <c r="F53" s="103">
        <v>-10</v>
      </c>
      <c r="G53" s="103">
        <v>-4</v>
      </c>
      <c r="H53" s="103">
        <v>6</v>
      </c>
      <c r="I53" s="103">
        <v>-11</v>
      </c>
      <c r="J53" s="104"/>
      <c r="K53" s="105">
        <f t="shared" si="3"/>
        <v>1</v>
      </c>
      <c r="L53" s="106">
        <f t="shared" si="4"/>
        <v>3</v>
      </c>
      <c r="M53" s="107">
        <f t="shared" si="5"/>
      </c>
      <c r="N53" s="108">
        <f t="shared" si="6"/>
        <v>1</v>
      </c>
      <c r="O53" s="28"/>
    </row>
    <row r="54" spans="1:15" ht="12.75">
      <c r="A54" s="50"/>
      <c r="B54" s="74" t="s">
        <v>223</v>
      </c>
      <c r="C54" s="75" t="str">
        <f>IF(C44&gt;"",C44,"")</f>
        <v>Alex Naumi</v>
      </c>
      <c r="D54" s="75" t="str">
        <f>IF(G42&gt;"",G42,"")</f>
        <v>Rolands Jansons</v>
      </c>
      <c r="E54" s="109"/>
      <c r="F54" s="103">
        <v>3</v>
      </c>
      <c r="G54" s="77">
        <v>-7</v>
      </c>
      <c r="H54" s="77">
        <v>4</v>
      </c>
      <c r="I54" s="77">
        <v>4</v>
      </c>
      <c r="J54" s="110"/>
      <c r="K54" s="78">
        <f t="shared" si="3"/>
        <v>3</v>
      </c>
      <c r="L54" s="79">
        <f t="shared" si="4"/>
        <v>1</v>
      </c>
      <c r="M54" s="80">
        <f t="shared" si="5"/>
        <v>1</v>
      </c>
      <c r="N54" s="81">
        <f t="shared" si="6"/>
      </c>
      <c r="O54" s="28"/>
    </row>
    <row r="55" spans="1:15" ht="13.5" thickBot="1">
      <c r="A55" s="50"/>
      <c r="B55" s="92" t="s">
        <v>224</v>
      </c>
      <c r="C55" s="93" t="str">
        <f>IF(C42&gt;"",C42,"")</f>
        <v>Miro Seitz</v>
      </c>
      <c r="D55" s="93" t="str">
        <f>IF(G43&gt;"",G43,"")</f>
        <v>Benjamin Brinaru</v>
      </c>
      <c r="E55" s="111"/>
      <c r="F55" s="112"/>
      <c r="G55" s="94"/>
      <c r="H55" s="112"/>
      <c r="I55" s="94"/>
      <c r="J55" s="94"/>
      <c r="K55" s="96">
        <f t="shared" si="3"/>
      </c>
      <c r="L55" s="97">
        <f t="shared" si="4"/>
      </c>
      <c r="M55" s="98">
        <f t="shared" si="5"/>
      </c>
      <c r="N55" s="99">
        <f t="shared" si="6"/>
      </c>
      <c r="O55" s="28"/>
    </row>
    <row r="56" spans="1:15" ht="16.5" thickBot="1">
      <c r="A56" s="38"/>
      <c r="B56" s="41"/>
      <c r="C56" s="41"/>
      <c r="D56" s="41"/>
      <c r="E56" s="41"/>
      <c r="F56" s="41"/>
      <c r="G56" s="41"/>
      <c r="H56" s="41"/>
      <c r="I56" s="289" t="s">
        <v>225</v>
      </c>
      <c r="J56" s="290"/>
      <c r="K56" s="113">
        <f>IF(ISBLANK(C42),"",SUM(K47:K55))</f>
        <v>17</v>
      </c>
      <c r="L56" s="114">
        <f>IF(ISBLANK(G42),"",SUM(L47:L55))</f>
        <v>12</v>
      </c>
      <c r="M56" s="115">
        <f>IF(ISBLANK(F47),"",SUM(M47:M55))</f>
        <v>5</v>
      </c>
      <c r="N56" s="116">
        <f>IF(ISBLANK(F47),"",SUM(N47:N55))</f>
        <v>3</v>
      </c>
      <c r="O56" s="28"/>
    </row>
    <row r="57" spans="1:15" ht="12.75">
      <c r="A57" s="38"/>
      <c r="B57" s="117" t="s">
        <v>226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18"/>
      <c r="O57" s="28"/>
    </row>
    <row r="58" spans="1:15" ht="12.75">
      <c r="A58" s="38"/>
      <c r="B58" s="119" t="s">
        <v>227</v>
      </c>
      <c r="C58" s="119"/>
      <c r="D58" s="119" t="s">
        <v>228</v>
      </c>
      <c r="E58" s="40"/>
      <c r="F58" s="119"/>
      <c r="G58" s="119" t="s">
        <v>35</v>
      </c>
      <c r="H58" s="40"/>
      <c r="I58" s="119"/>
      <c r="J58" s="120" t="s">
        <v>229</v>
      </c>
      <c r="K58" s="28"/>
      <c r="L58" s="41"/>
      <c r="M58" s="41"/>
      <c r="N58" s="118"/>
      <c r="O58" s="28"/>
    </row>
    <row r="59" spans="1:15" ht="18.75" thickBot="1">
      <c r="A59" s="38"/>
      <c r="B59" s="41"/>
      <c r="C59" s="41"/>
      <c r="D59" s="41"/>
      <c r="E59" s="41"/>
      <c r="F59" s="41"/>
      <c r="G59" s="41"/>
      <c r="H59" s="41"/>
      <c r="I59" s="41"/>
      <c r="J59" s="291" t="str">
        <f>IF(M56=5,C41,IF(N56=5,G41,""))</f>
        <v>KoKa</v>
      </c>
      <c r="K59" s="292"/>
      <c r="L59" s="292"/>
      <c r="M59" s="292"/>
      <c r="N59" s="293"/>
      <c r="O59" s="28"/>
    </row>
    <row r="60" spans="1:15" ht="18.75" thickBot="1">
      <c r="A60" s="121"/>
      <c r="B60" s="122"/>
      <c r="C60" s="122"/>
      <c r="D60" s="122"/>
      <c r="E60" s="122"/>
      <c r="F60" s="122"/>
      <c r="G60" s="122"/>
      <c r="H60" s="122"/>
      <c r="I60" s="122"/>
      <c r="J60" s="123"/>
      <c r="K60" s="123"/>
      <c r="L60" s="123"/>
      <c r="M60" s="123"/>
      <c r="N60" s="124"/>
      <c r="O60" s="38"/>
    </row>
    <row r="61" ht="13.5" thickTop="1">
      <c r="B61" s="125" t="s">
        <v>230</v>
      </c>
    </row>
    <row r="70" ht="13.5" thickBot="1"/>
    <row r="71" spans="1:17" ht="16.5" thickTop="1">
      <c r="A71" s="34"/>
      <c r="B71" s="35"/>
      <c r="C71" s="36"/>
      <c r="D71" s="37"/>
      <c r="E71" s="37"/>
      <c r="F71" s="249" t="s">
        <v>190</v>
      </c>
      <c r="G71" s="250"/>
      <c r="H71" s="251" t="s">
        <v>234</v>
      </c>
      <c r="I71" s="252"/>
      <c r="J71" s="252"/>
      <c r="K71" s="252"/>
      <c r="L71" s="252"/>
      <c r="M71" s="252"/>
      <c r="N71" s="253"/>
      <c r="O71" s="38"/>
      <c r="Q71" s="126" t="s">
        <v>231</v>
      </c>
    </row>
    <row r="72" spans="1:17" ht="15.75">
      <c r="A72" s="38"/>
      <c r="B72" s="39"/>
      <c r="C72" s="40" t="s">
        <v>191</v>
      </c>
      <c r="D72" s="41"/>
      <c r="E72" s="41"/>
      <c r="F72" s="254" t="s">
        <v>192</v>
      </c>
      <c r="G72" s="255"/>
      <c r="H72" s="256" t="s">
        <v>235</v>
      </c>
      <c r="I72" s="257"/>
      <c r="J72" s="258"/>
      <c r="K72" s="259"/>
      <c r="L72" s="259"/>
      <c r="M72" s="259"/>
      <c r="N72" s="260"/>
      <c r="O72" s="28"/>
      <c r="Q72" s="127" t="s">
        <v>232</v>
      </c>
    </row>
    <row r="73" spans="1:17" ht="15.75">
      <c r="A73" s="38"/>
      <c r="B73" s="28"/>
      <c r="C73" s="39" t="s">
        <v>193</v>
      </c>
      <c r="D73" s="41"/>
      <c r="E73" s="41"/>
      <c r="F73" s="261" t="s">
        <v>194</v>
      </c>
      <c r="G73" s="262"/>
      <c r="H73" s="263" t="s">
        <v>91</v>
      </c>
      <c r="I73" s="264"/>
      <c r="J73" s="264"/>
      <c r="K73" s="264"/>
      <c r="L73" s="264"/>
      <c r="M73" s="264"/>
      <c r="N73" s="265"/>
      <c r="O73" s="28"/>
      <c r="Q73" s="127" t="s">
        <v>233</v>
      </c>
    </row>
    <row r="74" spans="1:15" ht="21" thickBot="1">
      <c r="A74" s="38"/>
      <c r="B74" s="42"/>
      <c r="C74" s="43" t="s">
        <v>195</v>
      </c>
      <c r="D74" s="28"/>
      <c r="E74" s="41"/>
      <c r="F74" s="266" t="s">
        <v>196</v>
      </c>
      <c r="G74" s="267"/>
      <c r="H74" s="268">
        <v>42126</v>
      </c>
      <c r="I74" s="269"/>
      <c r="J74" s="269"/>
      <c r="K74" s="44" t="s">
        <v>197</v>
      </c>
      <c r="L74" s="270"/>
      <c r="M74" s="271"/>
      <c r="N74" s="272"/>
      <c r="O74" s="28"/>
    </row>
    <row r="75" spans="1:15" ht="13.5" thickTop="1">
      <c r="A75" s="38"/>
      <c r="B75" s="45" t="s">
        <v>198</v>
      </c>
      <c r="D75" s="41"/>
      <c r="E75" s="41"/>
      <c r="F75" s="45" t="s">
        <v>198</v>
      </c>
      <c r="I75" s="46"/>
      <c r="J75" s="47"/>
      <c r="K75" s="48"/>
      <c r="L75" s="48"/>
      <c r="M75" s="48"/>
      <c r="N75" s="49"/>
      <c r="O75" s="28"/>
    </row>
    <row r="76" spans="1:15" ht="16.5" thickBot="1">
      <c r="A76" s="50"/>
      <c r="B76" s="51" t="s">
        <v>199</v>
      </c>
      <c r="C76" s="273" t="s">
        <v>17</v>
      </c>
      <c r="D76" s="274"/>
      <c r="E76" s="52"/>
      <c r="F76" s="53" t="s">
        <v>200</v>
      </c>
      <c r="G76" s="275" t="s">
        <v>16</v>
      </c>
      <c r="H76" s="276"/>
      <c r="I76" s="276"/>
      <c r="J76" s="276"/>
      <c r="K76" s="276"/>
      <c r="L76" s="276"/>
      <c r="M76" s="276"/>
      <c r="N76" s="277"/>
      <c r="O76" s="28"/>
    </row>
    <row r="77" spans="1:15" ht="12.75">
      <c r="A77" s="50"/>
      <c r="B77" s="54" t="s">
        <v>201</v>
      </c>
      <c r="C77" s="278" t="s">
        <v>101</v>
      </c>
      <c r="D77" s="279"/>
      <c r="E77" s="55"/>
      <c r="F77" s="56" t="s">
        <v>202</v>
      </c>
      <c r="G77" s="278" t="s">
        <v>108</v>
      </c>
      <c r="H77" s="280"/>
      <c r="I77" s="280"/>
      <c r="J77" s="280"/>
      <c r="K77" s="280"/>
      <c r="L77" s="280"/>
      <c r="M77" s="280"/>
      <c r="N77" s="281"/>
      <c r="O77" s="28"/>
    </row>
    <row r="78" spans="1:15" ht="12.75">
      <c r="A78" s="50"/>
      <c r="B78" s="57" t="s">
        <v>203</v>
      </c>
      <c r="C78" s="282" t="s">
        <v>99</v>
      </c>
      <c r="D78" s="283"/>
      <c r="E78" s="55"/>
      <c r="F78" s="58" t="s">
        <v>204</v>
      </c>
      <c r="G78" s="284" t="s">
        <v>269</v>
      </c>
      <c r="H78" s="285"/>
      <c r="I78" s="285"/>
      <c r="J78" s="285"/>
      <c r="K78" s="285"/>
      <c r="L78" s="285"/>
      <c r="M78" s="285"/>
      <c r="N78" s="286"/>
      <c r="O78" s="28"/>
    </row>
    <row r="79" spans="1:15" ht="12.75">
      <c r="A79" s="38"/>
      <c r="B79" s="57" t="s">
        <v>205</v>
      </c>
      <c r="C79" s="282" t="s">
        <v>102</v>
      </c>
      <c r="D79" s="283"/>
      <c r="E79" s="55"/>
      <c r="F79" s="59" t="s">
        <v>206</v>
      </c>
      <c r="G79" s="284" t="s">
        <v>107</v>
      </c>
      <c r="H79" s="285"/>
      <c r="I79" s="285"/>
      <c r="J79" s="285"/>
      <c r="K79" s="285"/>
      <c r="L79" s="285"/>
      <c r="M79" s="285"/>
      <c r="N79" s="286"/>
      <c r="O79" s="28"/>
    </row>
    <row r="80" spans="1:15" ht="15.75">
      <c r="A80" s="38"/>
      <c r="B80" s="41"/>
      <c r="C80" s="41"/>
      <c r="D80" s="41"/>
      <c r="E80" s="41"/>
      <c r="F80" s="45" t="s">
        <v>207</v>
      </c>
      <c r="G80" s="60"/>
      <c r="H80" s="60"/>
      <c r="I80" s="60"/>
      <c r="J80" s="41"/>
      <c r="K80" s="41"/>
      <c r="L80" s="41"/>
      <c r="M80" s="61"/>
      <c r="N80" s="62"/>
      <c r="O80" s="28"/>
    </row>
    <row r="81" spans="1:15" ht="13.5" thickBot="1">
      <c r="A81" s="38"/>
      <c r="B81" s="63" t="s">
        <v>208</v>
      </c>
      <c r="C81" s="41"/>
      <c r="D81" s="41"/>
      <c r="E81" s="41"/>
      <c r="F81" s="64" t="s">
        <v>209</v>
      </c>
      <c r="G81" s="64" t="s">
        <v>210</v>
      </c>
      <c r="H81" s="64" t="s">
        <v>211</v>
      </c>
      <c r="I81" s="64" t="s">
        <v>212</v>
      </c>
      <c r="J81" s="64" t="s">
        <v>213</v>
      </c>
      <c r="K81" s="287" t="s">
        <v>7</v>
      </c>
      <c r="L81" s="288"/>
      <c r="M81" s="64" t="s">
        <v>214</v>
      </c>
      <c r="N81" s="65" t="s">
        <v>215</v>
      </c>
      <c r="O81" s="28"/>
    </row>
    <row r="82" spans="1:15" ht="12.75">
      <c r="A82" s="50"/>
      <c r="B82" s="66" t="s">
        <v>216</v>
      </c>
      <c r="C82" s="67" t="str">
        <f>IF(C77&gt;"",C77,"")</f>
        <v>Miro Seitz</v>
      </c>
      <c r="D82" s="67" t="str">
        <f>IF(G77&gt;"",G77,"")</f>
        <v>Daniel Nguyen</v>
      </c>
      <c r="E82" s="67"/>
      <c r="F82" s="68">
        <v>-13</v>
      </c>
      <c r="G82" s="68">
        <v>5</v>
      </c>
      <c r="H82" s="69">
        <v>9</v>
      </c>
      <c r="I82" s="68">
        <v>2</v>
      </c>
      <c r="J82" s="68"/>
      <c r="K82" s="70">
        <f>IF(ISBLANK(F82),"",COUNTIF(F82:J82,"&gt;=0"))</f>
        <v>3</v>
      </c>
      <c r="L82" s="71">
        <f>IF(ISBLANK(F82),"",(IF(LEFT(F82,1)="-",1,0)+IF(LEFT(G82,1)="-",1,0)+IF(LEFT(H82,1)="-",1,0)+IF(LEFT(I82,1)="-",1,0)+IF(LEFT(J82,1)="-",1,0)))</f>
        <v>1</v>
      </c>
      <c r="M82" s="72">
        <f>IF(K82=3,1,"")</f>
        <v>1</v>
      </c>
      <c r="N82" s="73">
        <f>IF(L82=3,1,"")</f>
      </c>
      <c r="O82" s="28"/>
    </row>
    <row r="83" spans="1:15" ht="12.75">
      <c r="A83" s="50"/>
      <c r="B83" s="74" t="s">
        <v>217</v>
      </c>
      <c r="C83" s="75" t="str">
        <f>IF(C78&gt;"",C78,"")</f>
        <v>Veikka Flemming</v>
      </c>
      <c r="D83" s="75" t="str">
        <f>IF(G78&gt;"",G78,"")</f>
        <v>Ben Ben Phongkonggoen</v>
      </c>
      <c r="E83" s="75"/>
      <c r="F83" s="76">
        <v>10</v>
      </c>
      <c r="G83" s="77">
        <v>4</v>
      </c>
      <c r="H83" s="77">
        <v>5</v>
      </c>
      <c r="I83" s="77"/>
      <c r="J83" s="77"/>
      <c r="K83" s="78">
        <f>IF(ISBLANK(F83),"",COUNTIF(F83:J83,"&gt;=0"))</f>
        <v>3</v>
      </c>
      <c r="L83" s="79">
        <f>IF(ISBLANK(F83),"",(IF(LEFT(F83,1)="-",1,0)+IF(LEFT(G83,1)="-",1,0)+IF(LEFT(H83,1)="-",1,0)+IF(LEFT(I83,1)="-",1,0)+IF(LEFT(J83,1)="-",1,0)))</f>
        <v>0</v>
      </c>
      <c r="M83" s="80">
        <f>IF(K83=3,1,"")</f>
        <v>1</v>
      </c>
      <c r="N83" s="81">
        <f>IF(L83=3,1,"")</f>
      </c>
      <c r="O83" s="28"/>
    </row>
    <row r="84" spans="1:15" ht="13.5" thickBot="1">
      <c r="A84" s="50"/>
      <c r="B84" s="82" t="s">
        <v>218</v>
      </c>
      <c r="C84" s="83" t="str">
        <f>IF(C79&gt;"",C79,"")</f>
        <v>Veeti Valasti</v>
      </c>
      <c r="D84" s="83" t="str">
        <f>IF(G79&gt;"",G79,"")</f>
        <v>Joonatan Khosravi</v>
      </c>
      <c r="E84" s="83"/>
      <c r="F84" s="76">
        <v>5</v>
      </c>
      <c r="G84" s="84">
        <v>8</v>
      </c>
      <c r="H84" s="76">
        <v>-6</v>
      </c>
      <c r="I84" s="76">
        <v>8</v>
      </c>
      <c r="J84" s="76"/>
      <c r="K84" s="78">
        <f aca="true" t="shared" si="7" ref="K84:K90">IF(ISBLANK(F84),"",COUNTIF(F84:J84,"&gt;=0"))</f>
        <v>3</v>
      </c>
      <c r="L84" s="85">
        <f aca="true" t="shared" si="8" ref="L84:L90">IF(ISBLANK(F84),"",(IF(LEFT(F84,1)="-",1,0)+IF(LEFT(G84,1)="-",1,0)+IF(LEFT(H84,1)="-",1,0)+IF(LEFT(I84,1)="-",1,0)+IF(LEFT(J84,1)="-",1,0)))</f>
        <v>1</v>
      </c>
      <c r="M84" s="86">
        <f aca="true" t="shared" si="9" ref="M84:M90">IF(K84=3,1,"")</f>
        <v>1</v>
      </c>
      <c r="N84" s="87">
        <f aca="true" t="shared" si="10" ref="N84:N90">IF(L84=3,1,"")</f>
      </c>
      <c r="O84" s="28"/>
    </row>
    <row r="85" spans="1:15" ht="12.75">
      <c r="A85" s="50"/>
      <c r="B85" s="88" t="s">
        <v>219</v>
      </c>
      <c r="C85" s="67" t="str">
        <f>IF(C78&gt;"",C78,"")</f>
        <v>Veikka Flemming</v>
      </c>
      <c r="D85" s="67" t="str">
        <f>IF(G77&gt;"",G77,"")</f>
        <v>Daniel Nguyen</v>
      </c>
      <c r="E85" s="89"/>
      <c r="F85" s="90">
        <v>4</v>
      </c>
      <c r="G85" s="91">
        <v>4</v>
      </c>
      <c r="H85" s="90">
        <v>6</v>
      </c>
      <c r="I85" s="90"/>
      <c r="J85" s="90"/>
      <c r="K85" s="70">
        <f t="shared" si="7"/>
        <v>3</v>
      </c>
      <c r="L85" s="71">
        <f t="shared" si="8"/>
        <v>0</v>
      </c>
      <c r="M85" s="72">
        <f t="shared" si="9"/>
        <v>1</v>
      </c>
      <c r="N85" s="73">
        <f t="shared" si="10"/>
      </c>
      <c r="O85" s="28"/>
    </row>
    <row r="86" spans="1:15" ht="12.75">
      <c r="A86" s="50"/>
      <c r="B86" s="82" t="s">
        <v>220</v>
      </c>
      <c r="C86" s="75" t="str">
        <f>IF(C77&gt;"",C77,"")</f>
        <v>Miro Seitz</v>
      </c>
      <c r="D86" s="75" t="str">
        <f>IF(G79&gt;"",G79,"")</f>
        <v>Joonatan Khosravi</v>
      </c>
      <c r="E86" s="83"/>
      <c r="F86" s="76">
        <v>7</v>
      </c>
      <c r="G86" s="84">
        <v>-1</v>
      </c>
      <c r="H86" s="76">
        <v>9</v>
      </c>
      <c r="I86" s="76">
        <v>8</v>
      </c>
      <c r="J86" s="76"/>
      <c r="K86" s="78">
        <f t="shared" si="7"/>
        <v>3</v>
      </c>
      <c r="L86" s="79">
        <f t="shared" si="8"/>
        <v>1</v>
      </c>
      <c r="M86" s="80">
        <f t="shared" si="9"/>
        <v>1</v>
      </c>
      <c r="N86" s="81">
        <f t="shared" si="10"/>
      </c>
      <c r="O86" s="28"/>
    </row>
    <row r="87" spans="1:15" ht="13.5" thickBot="1">
      <c r="A87" s="50"/>
      <c r="B87" s="92" t="s">
        <v>221</v>
      </c>
      <c r="C87" s="93" t="str">
        <f>IF(C79&gt;"",C79,"")</f>
        <v>Veeti Valasti</v>
      </c>
      <c r="D87" s="93" t="str">
        <f>IF(G78&gt;"",G78,"")</f>
        <v>Ben Ben Phongkonggoen</v>
      </c>
      <c r="E87" s="93"/>
      <c r="F87" s="94"/>
      <c r="G87" s="95"/>
      <c r="H87" s="94"/>
      <c r="I87" s="94"/>
      <c r="J87" s="94"/>
      <c r="K87" s="96">
        <f t="shared" si="7"/>
      </c>
      <c r="L87" s="97">
        <f t="shared" si="8"/>
      </c>
      <c r="M87" s="98">
        <f t="shared" si="9"/>
      </c>
      <c r="N87" s="99">
        <f t="shared" si="10"/>
      </c>
      <c r="O87" s="28"/>
    </row>
    <row r="88" spans="1:15" ht="12.75">
      <c r="A88" s="50"/>
      <c r="B88" s="100" t="s">
        <v>222</v>
      </c>
      <c r="C88" s="101" t="str">
        <f>IF(C78&gt;"",C78,"")</f>
        <v>Veikka Flemming</v>
      </c>
      <c r="D88" s="101" t="str">
        <f>IF(G79&gt;"",G79,"")</f>
        <v>Joonatan Khosravi</v>
      </c>
      <c r="E88" s="102"/>
      <c r="F88" s="103"/>
      <c r="G88" s="103"/>
      <c r="H88" s="103"/>
      <c r="I88" s="103"/>
      <c r="J88" s="104"/>
      <c r="K88" s="105">
        <f t="shared" si="7"/>
      </c>
      <c r="L88" s="106">
        <f t="shared" si="8"/>
      </c>
      <c r="M88" s="107">
        <f t="shared" si="9"/>
      </c>
      <c r="N88" s="108">
        <f t="shared" si="10"/>
      </c>
      <c r="O88" s="28"/>
    </row>
    <row r="89" spans="1:15" ht="12.75">
      <c r="A89" s="50"/>
      <c r="B89" s="74" t="s">
        <v>223</v>
      </c>
      <c r="C89" s="75" t="str">
        <f>IF(C79&gt;"",C79,"")</f>
        <v>Veeti Valasti</v>
      </c>
      <c r="D89" s="75" t="str">
        <f>IF(G77&gt;"",G77,"")</f>
        <v>Daniel Nguyen</v>
      </c>
      <c r="E89" s="109"/>
      <c r="F89" s="103"/>
      <c r="G89" s="77"/>
      <c r="H89" s="77"/>
      <c r="I89" s="77"/>
      <c r="J89" s="110"/>
      <c r="K89" s="78">
        <f t="shared" si="7"/>
      </c>
      <c r="L89" s="79">
        <f t="shared" si="8"/>
      </c>
      <c r="M89" s="80">
        <f t="shared" si="9"/>
      </c>
      <c r="N89" s="81">
        <f t="shared" si="10"/>
      </c>
      <c r="O89" s="28"/>
    </row>
    <row r="90" spans="1:15" ht="13.5" thickBot="1">
      <c r="A90" s="50"/>
      <c r="B90" s="92" t="s">
        <v>224</v>
      </c>
      <c r="C90" s="93" t="str">
        <f>IF(C77&gt;"",C77,"")</f>
        <v>Miro Seitz</v>
      </c>
      <c r="D90" s="93" t="str">
        <f>IF(G78&gt;"",G78,"")</f>
        <v>Ben Ben Phongkonggoen</v>
      </c>
      <c r="E90" s="111"/>
      <c r="F90" s="112"/>
      <c r="G90" s="94"/>
      <c r="H90" s="112"/>
      <c r="I90" s="94"/>
      <c r="J90" s="94"/>
      <c r="K90" s="96">
        <f t="shared" si="7"/>
      </c>
      <c r="L90" s="97">
        <f t="shared" si="8"/>
      </c>
      <c r="M90" s="98">
        <f t="shared" si="9"/>
      </c>
      <c r="N90" s="99">
        <f t="shared" si="10"/>
      </c>
      <c r="O90" s="28"/>
    </row>
    <row r="91" spans="1:15" ht="16.5" thickBot="1">
      <c r="A91" s="38"/>
      <c r="B91" s="41"/>
      <c r="C91" s="41"/>
      <c r="D91" s="41"/>
      <c r="E91" s="41"/>
      <c r="F91" s="41"/>
      <c r="G91" s="41"/>
      <c r="H91" s="41"/>
      <c r="I91" s="289" t="s">
        <v>225</v>
      </c>
      <c r="J91" s="290"/>
      <c r="K91" s="113">
        <f>IF(ISBLANK(C77),"",SUM(K82:K90))</f>
        <v>15</v>
      </c>
      <c r="L91" s="114">
        <f>IF(ISBLANK(G77),"",SUM(L82:L90))</f>
        <v>3</v>
      </c>
      <c r="M91" s="115">
        <f>IF(ISBLANK(F82),"",SUM(M82:M90))</f>
        <v>5</v>
      </c>
      <c r="N91" s="116">
        <f>IF(ISBLANK(F82),"",SUM(N82:N90))</f>
        <v>0</v>
      </c>
      <c r="O91" s="28"/>
    </row>
    <row r="92" spans="1:15" ht="12.75">
      <c r="A92" s="38"/>
      <c r="B92" s="117" t="s">
        <v>226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118"/>
      <c r="O92" s="28"/>
    </row>
    <row r="93" spans="1:15" ht="12.75">
      <c r="A93" s="38"/>
      <c r="B93" s="119" t="s">
        <v>227</v>
      </c>
      <c r="C93" s="119"/>
      <c r="D93" s="119" t="s">
        <v>228</v>
      </c>
      <c r="E93" s="40"/>
      <c r="F93" s="119"/>
      <c r="G93" s="119" t="s">
        <v>35</v>
      </c>
      <c r="H93" s="40"/>
      <c r="I93" s="119"/>
      <c r="J93" s="120" t="s">
        <v>229</v>
      </c>
      <c r="K93" s="28"/>
      <c r="L93" s="41"/>
      <c r="M93" s="41"/>
      <c r="N93" s="118"/>
      <c r="O93" s="28"/>
    </row>
    <row r="94" spans="1:15" ht="18.75" thickBot="1">
      <c r="A94" s="38"/>
      <c r="B94" s="41"/>
      <c r="C94" s="41"/>
      <c r="D94" s="41"/>
      <c r="E94" s="41"/>
      <c r="F94" s="41"/>
      <c r="G94" s="41"/>
      <c r="H94" s="41"/>
      <c r="I94" s="41"/>
      <c r="J94" s="291" t="str">
        <f>IF(M91=5,C76,IF(N91=5,G76,""))</f>
        <v>KoKa</v>
      </c>
      <c r="K94" s="292"/>
      <c r="L94" s="292"/>
      <c r="M94" s="292"/>
      <c r="N94" s="293"/>
      <c r="O94" s="28"/>
    </row>
    <row r="95" spans="1:15" ht="18.75" thickBot="1">
      <c r="A95" s="121"/>
      <c r="B95" s="122"/>
      <c r="C95" s="122"/>
      <c r="D95" s="122"/>
      <c r="E95" s="122"/>
      <c r="F95" s="122"/>
      <c r="G95" s="122"/>
      <c r="H95" s="122"/>
      <c r="I95" s="122"/>
      <c r="J95" s="123"/>
      <c r="K95" s="123"/>
      <c r="L95" s="123"/>
      <c r="M95" s="123"/>
      <c r="N95" s="124"/>
      <c r="O95" s="38"/>
    </row>
    <row r="96" ht="13.5" thickTop="1">
      <c r="B96" s="125" t="s">
        <v>230</v>
      </c>
    </row>
    <row r="105" ht="13.5" thickBot="1"/>
    <row r="106" spans="1:17" ht="16.5" thickTop="1">
      <c r="A106" s="34"/>
      <c r="B106" s="35"/>
      <c r="C106" s="36"/>
      <c r="D106" s="37"/>
      <c r="E106" s="37"/>
      <c r="F106" s="249" t="s">
        <v>190</v>
      </c>
      <c r="G106" s="250"/>
      <c r="H106" s="251" t="s">
        <v>234</v>
      </c>
      <c r="I106" s="252"/>
      <c r="J106" s="252"/>
      <c r="K106" s="252"/>
      <c r="L106" s="252"/>
      <c r="M106" s="252"/>
      <c r="N106" s="253"/>
      <c r="O106" s="38"/>
      <c r="Q106" s="126" t="s">
        <v>231</v>
      </c>
    </row>
    <row r="107" spans="1:17" ht="15.75">
      <c r="A107" s="38"/>
      <c r="B107" s="39"/>
      <c r="C107" s="40" t="s">
        <v>191</v>
      </c>
      <c r="D107" s="41"/>
      <c r="E107" s="41"/>
      <c r="F107" s="254" t="s">
        <v>192</v>
      </c>
      <c r="G107" s="255"/>
      <c r="H107" s="256" t="s">
        <v>235</v>
      </c>
      <c r="I107" s="257"/>
      <c r="J107" s="258"/>
      <c r="K107" s="259"/>
      <c r="L107" s="259"/>
      <c r="M107" s="259"/>
      <c r="N107" s="260"/>
      <c r="O107" s="28"/>
      <c r="Q107" s="127" t="s">
        <v>232</v>
      </c>
    </row>
    <row r="108" spans="1:17" ht="15.75">
      <c r="A108" s="38"/>
      <c r="B108" s="28"/>
      <c r="C108" s="39" t="s">
        <v>193</v>
      </c>
      <c r="D108" s="41"/>
      <c r="E108" s="41"/>
      <c r="F108" s="261" t="s">
        <v>194</v>
      </c>
      <c r="G108" s="262"/>
      <c r="H108" s="263" t="s">
        <v>91</v>
      </c>
      <c r="I108" s="264"/>
      <c r="J108" s="264"/>
      <c r="K108" s="264"/>
      <c r="L108" s="264"/>
      <c r="M108" s="264"/>
      <c r="N108" s="265"/>
      <c r="O108" s="28"/>
      <c r="Q108" s="127" t="s">
        <v>233</v>
      </c>
    </row>
    <row r="109" spans="1:15" ht="21" thickBot="1">
      <c r="A109" s="38"/>
      <c r="B109" s="42"/>
      <c r="C109" s="43" t="s">
        <v>195</v>
      </c>
      <c r="D109" s="28"/>
      <c r="E109" s="41"/>
      <c r="F109" s="266" t="s">
        <v>196</v>
      </c>
      <c r="G109" s="267"/>
      <c r="H109" s="268">
        <v>42126</v>
      </c>
      <c r="I109" s="269"/>
      <c r="J109" s="269"/>
      <c r="K109" s="44" t="s">
        <v>197</v>
      </c>
      <c r="L109" s="270"/>
      <c r="M109" s="271"/>
      <c r="N109" s="272"/>
      <c r="O109" s="28"/>
    </row>
    <row r="110" spans="1:15" ht="13.5" thickTop="1">
      <c r="A110" s="38"/>
      <c r="B110" s="45" t="s">
        <v>198</v>
      </c>
      <c r="D110" s="41"/>
      <c r="E110" s="41"/>
      <c r="F110" s="45" t="s">
        <v>198</v>
      </c>
      <c r="I110" s="46"/>
      <c r="J110" s="47"/>
      <c r="K110" s="48"/>
      <c r="L110" s="48"/>
      <c r="M110" s="48"/>
      <c r="N110" s="49"/>
      <c r="O110" s="28"/>
    </row>
    <row r="111" spans="1:15" ht="16.5" thickBot="1">
      <c r="A111" s="50"/>
      <c r="B111" s="51" t="s">
        <v>199</v>
      </c>
      <c r="C111" s="273" t="s">
        <v>94</v>
      </c>
      <c r="D111" s="274"/>
      <c r="E111" s="52"/>
      <c r="F111" s="53" t="s">
        <v>200</v>
      </c>
      <c r="G111" s="275" t="s">
        <v>23</v>
      </c>
      <c r="H111" s="276"/>
      <c r="I111" s="276"/>
      <c r="J111" s="276"/>
      <c r="K111" s="276"/>
      <c r="L111" s="276"/>
      <c r="M111" s="276"/>
      <c r="N111" s="277"/>
      <c r="O111" s="28"/>
    </row>
    <row r="112" spans="1:15" ht="12.75">
      <c r="A112" s="50"/>
      <c r="B112" s="54" t="s">
        <v>201</v>
      </c>
      <c r="C112" s="278" t="s">
        <v>105</v>
      </c>
      <c r="D112" s="279"/>
      <c r="E112" s="55"/>
      <c r="F112" s="56" t="s">
        <v>202</v>
      </c>
      <c r="G112" s="278" t="s">
        <v>63</v>
      </c>
      <c r="H112" s="280"/>
      <c r="I112" s="280"/>
      <c r="J112" s="280"/>
      <c r="K112" s="280"/>
      <c r="L112" s="280"/>
      <c r="M112" s="280"/>
      <c r="N112" s="281"/>
      <c r="O112" s="28"/>
    </row>
    <row r="113" spans="1:15" ht="12.75">
      <c r="A113" s="50"/>
      <c r="B113" s="57" t="s">
        <v>203</v>
      </c>
      <c r="C113" s="282" t="s">
        <v>104</v>
      </c>
      <c r="D113" s="283"/>
      <c r="E113" s="55"/>
      <c r="F113" s="58" t="s">
        <v>204</v>
      </c>
      <c r="G113" s="284" t="s">
        <v>97</v>
      </c>
      <c r="H113" s="285"/>
      <c r="I113" s="285"/>
      <c r="J113" s="285"/>
      <c r="K113" s="285"/>
      <c r="L113" s="285"/>
      <c r="M113" s="285"/>
      <c r="N113" s="286"/>
      <c r="O113" s="28"/>
    </row>
    <row r="114" spans="1:15" ht="12.75">
      <c r="A114" s="38"/>
      <c r="B114" s="57" t="s">
        <v>205</v>
      </c>
      <c r="C114" s="282" t="s">
        <v>106</v>
      </c>
      <c r="D114" s="283"/>
      <c r="E114" s="55"/>
      <c r="F114" s="59" t="s">
        <v>206</v>
      </c>
      <c r="G114" s="284" t="s">
        <v>95</v>
      </c>
      <c r="H114" s="285"/>
      <c r="I114" s="285"/>
      <c r="J114" s="285"/>
      <c r="K114" s="285"/>
      <c r="L114" s="285"/>
      <c r="M114" s="285"/>
      <c r="N114" s="286"/>
      <c r="O114" s="28"/>
    </row>
    <row r="115" spans="1:15" ht="15.75">
      <c r="A115" s="38"/>
      <c r="B115" s="41"/>
      <c r="C115" s="41"/>
      <c r="D115" s="41"/>
      <c r="E115" s="41"/>
      <c r="F115" s="45" t="s">
        <v>207</v>
      </c>
      <c r="G115" s="60"/>
      <c r="H115" s="60"/>
      <c r="I115" s="60"/>
      <c r="J115" s="41"/>
      <c r="K115" s="41"/>
      <c r="L115" s="41"/>
      <c r="M115" s="61"/>
      <c r="N115" s="62"/>
      <c r="O115" s="28"/>
    </row>
    <row r="116" spans="1:15" ht="13.5" thickBot="1">
      <c r="A116" s="38"/>
      <c r="B116" s="63" t="s">
        <v>208</v>
      </c>
      <c r="C116" s="41"/>
      <c r="D116" s="41"/>
      <c r="E116" s="41"/>
      <c r="F116" s="64" t="s">
        <v>209</v>
      </c>
      <c r="G116" s="64" t="s">
        <v>210</v>
      </c>
      <c r="H116" s="64" t="s">
        <v>211</v>
      </c>
      <c r="I116" s="64" t="s">
        <v>212</v>
      </c>
      <c r="J116" s="64" t="s">
        <v>213</v>
      </c>
      <c r="K116" s="287" t="s">
        <v>7</v>
      </c>
      <c r="L116" s="288"/>
      <c r="M116" s="64" t="s">
        <v>214</v>
      </c>
      <c r="N116" s="65" t="s">
        <v>215</v>
      </c>
      <c r="O116" s="28"/>
    </row>
    <row r="117" spans="1:15" ht="12.75">
      <c r="A117" s="50"/>
      <c r="B117" s="66" t="s">
        <v>216</v>
      </c>
      <c r="C117" s="67" t="str">
        <f>IF(C112&gt;"",C112,"")</f>
        <v>Toni Pitkänen</v>
      </c>
      <c r="D117" s="67" t="str">
        <f>IF(G112&gt;"",G112,"")</f>
        <v>Noah Steif</v>
      </c>
      <c r="E117" s="67"/>
      <c r="F117" s="68">
        <v>-5</v>
      </c>
      <c r="G117" s="68">
        <v>-3</v>
      </c>
      <c r="H117" s="69">
        <v>-13</v>
      </c>
      <c r="I117" s="68"/>
      <c r="J117" s="68"/>
      <c r="K117" s="70">
        <f>IF(ISBLANK(F117),"",COUNTIF(F117:J117,"&gt;=0"))</f>
        <v>0</v>
      </c>
      <c r="L117" s="71">
        <f>IF(ISBLANK(F117),"",(IF(LEFT(F117,1)="-",1,0)+IF(LEFT(G117,1)="-",1,0)+IF(LEFT(H117,1)="-",1,0)+IF(LEFT(I117,1)="-",1,0)+IF(LEFT(J117,1)="-",1,0)))</f>
        <v>3</v>
      </c>
      <c r="M117" s="72">
        <f>IF(K117=3,1,"")</f>
      </c>
      <c r="N117" s="73">
        <f>IF(L117=3,1,"")</f>
        <v>1</v>
      </c>
      <c r="O117" s="28"/>
    </row>
    <row r="118" spans="1:15" ht="12.75">
      <c r="A118" s="50"/>
      <c r="B118" s="74" t="s">
        <v>217</v>
      </c>
      <c r="C118" s="75" t="str">
        <f>IF(C113&gt;"",C113,"")</f>
        <v>Tatu Pitkänen</v>
      </c>
      <c r="D118" s="75" t="str">
        <f>IF(G113&gt;"",G113,"")</f>
        <v>Ilja Motin</v>
      </c>
      <c r="E118" s="75"/>
      <c r="F118" s="76">
        <v>7</v>
      </c>
      <c r="G118" s="77">
        <v>2</v>
      </c>
      <c r="H118" s="77">
        <v>7</v>
      </c>
      <c r="I118" s="77"/>
      <c r="J118" s="77"/>
      <c r="K118" s="78">
        <f>IF(ISBLANK(F118),"",COUNTIF(F118:J118,"&gt;=0"))</f>
        <v>3</v>
      </c>
      <c r="L118" s="79">
        <f>IF(ISBLANK(F118),"",(IF(LEFT(F118,1)="-",1,0)+IF(LEFT(G118,1)="-",1,0)+IF(LEFT(H118,1)="-",1,0)+IF(LEFT(I118,1)="-",1,0)+IF(LEFT(J118,1)="-",1,0)))</f>
        <v>0</v>
      </c>
      <c r="M118" s="80">
        <f>IF(K118=3,1,"")</f>
        <v>1</v>
      </c>
      <c r="N118" s="81">
        <f>IF(L118=3,1,"")</f>
      </c>
      <c r="O118" s="28"/>
    </row>
    <row r="119" spans="1:15" ht="13.5" thickBot="1">
      <c r="A119" s="50"/>
      <c r="B119" s="82" t="s">
        <v>218</v>
      </c>
      <c r="C119" s="83" t="str">
        <f>IF(C114&gt;"",C114,"")</f>
        <v>Anton Mäkinen</v>
      </c>
      <c r="D119" s="83" t="str">
        <f>IF(G114&gt;"",G114,"")</f>
        <v>Rolands Jansons</v>
      </c>
      <c r="E119" s="83"/>
      <c r="F119" s="76">
        <v>8</v>
      </c>
      <c r="G119" s="84">
        <v>5</v>
      </c>
      <c r="H119" s="76">
        <v>4</v>
      </c>
      <c r="I119" s="76"/>
      <c r="J119" s="76"/>
      <c r="K119" s="78">
        <f aca="true" t="shared" si="11" ref="K119:K125">IF(ISBLANK(F119),"",COUNTIF(F119:J119,"&gt;=0"))</f>
        <v>3</v>
      </c>
      <c r="L119" s="85">
        <f aca="true" t="shared" si="12" ref="L119:L125">IF(ISBLANK(F119),"",(IF(LEFT(F119,1)="-",1,0)+IF(LEFT(G119,1)="-",1,0)+IF(LEFT(H119,1)="-",1,0)+IF(LEFT(I119,1)="-",1,0)+IF(LEFT(J119,1)="-",1,0)))</f>
        <v>0</v>
      </c>
      <c r="M119" s="86">
        <f aca="true" t="shared" si="13" ref="M119:M125">IF(K119=3,1,"")</f>
        <v>1</v>
      </c>
      <c r="N119" s="87">
        <f aca="true" t="shared" si="14" ref="N119:N125">IF(L119=3,1,"")</f>
      </c>
      <c r="O119" s="28"/>
    </row>
    <row r="120" spans="1:15" ht="12.75">
      <c r="A120" s="50"/>
      <c r="B120" s="88" t="s">
        <v>219</v>
      </c>
      <c r="C120" s="67" t="str">
        <f>IF(C113&gt;"",C113,"")</f>
        <v>Tatu Pitkänen</v>
      </c>
      <c r="D120" s="67" t="str">
        <f>IF(G112&gt;"",G112,"")</f>
        <v>Noah Steif</v>
      </c>
      <c r="E120" s="89"/>
      <c r="F120" s="90">
        <v>-9</v>
      </c>
      <c r="G120" s="91">
        <v>-7</v>
      </c>
      <c r="H120" s="90">
        <v>-6</v>
      </c>
      <c r="I120" s="90"/>
      <c r="J120" s="90"/>
      <c r="K120" s="70">
        <f t="shared" si="11"/>
        <v>0</v>
      </c>
      <c r="L120" s="71">
        <f t="shared" si="12"/>
        <v>3</v>
      </c>
      <c r="M120" s="72">
        <f t="shared" si="13"/>
      </c>
      <c r="N120" s="73">
        <f t="shared" si="14"/>
        <v>1</v>
      </c>
      <c r="O120" s="28"/>
    </row>
    <row r="121" spans="1:15" ht="12.75">
      <c r="A121" s="50"/>
      <c r="B121" s="82" t="s">
        <v>220</v>
      </c>
      <c r="C121" s="75" t="str">
        <f>IF(C112&gt;"",C112,"")</f>
        <v>Toni Pitkänen</v>
      </c>
      <c r="D121" s="75" t="str">
        <f>IF(G114&gt;"",G114,"")</f>
        <v>Rolands Jansons</v>
      </c>
      <c r="E121" s="83"/>
      <c r="F121" s="76">
        <v>-6</v>
      </c>
      <c r="G121" s="84">
        <v>-7</v>
      </c>
      <c r="H121" s="76">
        <v>-10</v>
      </c>
      <c r="I121" s="76"/>
      <c r="J121" s="76"/>
      <c r="K121" s="78">
        <f t="shared" si="11"/>
        <v>0</v>
      </c>
      <c r="L121" s="79">
        <f t="shared" si="12"/>
        <v>3</v>
      </c>
      <c r="M121" s="80">
        <f t="shared" si="13"/>
      </c>
      <c r="N121" s="81">
        <f t="shared" si="14"/>
        <v>1</v>
      </c>
      <c r="O121" s="28"/>
    </row>
    <row r="122" spans="1:15" ht="13.5" thickBot="1">
      <c r="A122" s="50"/>
      <c r="B122" s="92" t="s">
        <v>221</v>
      </c>
      <c r="C122" s="93" t="str">
        <f>IF(C114&gt;"",C114,"")</f>
        <v>Anton Mäkinen</v>
      </c>
      <c r="D122" s="93" t="str">
        <f>IF(G113&gt;"",G113,"")</f>
        <v>Ilja Motin</v>
      </c>
      <c r="E122" s="93"/>
      <c r="F122" s="94">
        <v>3</v>
      </c>
      <c r="G122" s="95">
        <v>6</v>
      </c>
      <c r="H122" s="94">
        <v>10</v>
      </c>
      <c r="I122" s="94"/>
      <c r="J122" s="94"/>
      <c r="K122" s="96">
        <f t="shared" si="11"/>
        <v>3</v>
      </c>
      <c r="L122" s="97">
        <f t="shared" si="12"/>
        <v>0</v>
      </c>
      <c r="M122" s="98">
        <f t="shared" si="13"/>
        <v>1</v>
      </c>
      <c r="N122" s="99">
        <f t="shared" si="14"/>
      </c>
      <c r="O122" s="28"/>
    </row>
    <row r="123" spans="1:15" ht="12.75">
      <c r="A123" s="50"/>
      <c r="B123" s="100" t="s">
        <v>222</v>
      </c>
      <c r="C123" s="101" t="str">
        <f>IF(C113&gt;"",C113,"")</f>
        <v>Tatu Pitkänen</v>
      </c>
      <c r="D123" s="101" t="str">
        <f>IF(G114&gt;"",G114,"")</f>
        <v>Rolands Jansons</v>
      </c>
      <c r="E123" s="102"/>
      <c r="F123" s="103">
        <v>-9</v>
      </c>
      <c r="G123" s="103">
        <v>-8</v>
      </c>
      <c r="H123" s="103">
        <v>-4</v>
      </c>
      <c r="I123" s="103"/>
      <c r="J123" s="104"/>
      <c r="K123" s="105">
        <f t="shared" si="11"/>
        <v>0</v>
      </c>
      <c r="L123" s="106">
        <f t="shared" si="12"/>
        <v>3</v>
      </c>
      <c r="M123" s="107">
        <f t="shared" si="13"/>
      </c>
      <c r="N123" s="108">
        <f t="shared" si="14"/>
        <v>1</v>
      </c>
      <c r="O123" s="28"/>
    </row>
    <row r="124" spans="1:15" ht="12.75">
      <c r="A124" s="50"/>
      <c r="B124" s="74" t="s">
        <v>223</v>
      </c>
      <c r="C124" s="75" t="str">
        <f>IF(C114&gt;"",C114,"")</f>
        <v>Anton Mäkinen</v>
      </c>
      <c r="D124" s="75" t="str">
        <f>IF(G112&gt;"",G112,"")</f>
        <v>Noah Steif</v>
      </c>
      <c r="E124" s="109"/>
      <c r="F124" s="103">
        <v>8</v>
      </c>
      <c r="G124" s="77">
        <v>8</v>
      </c>
      <c r="H124" s="77">
        <v>11</v>
      </c>
      <c r="I124" s="77"/>
      <c r="J124" s="110"/>
      <c r="K124" s="78">
        <f t="shared" si="11"/>
        <v>3</v>
      </c>
      <c r="L124" s="79">
        <f t="shared" si="12"/>
        <v>0</v>
      </c>
      <c r="M124" s="80">
        <f t="shared" si="13"/>
        <v>1</v>
      </c>
      <c r="N124" s="81">
        <f t="shared" si="14"/>
      </c>
      <c r="O124" s="28"/>
    </row>
    <row r="125" spans="1:15" ht="13.5" thickBot="1">
      <c r="A125" s="50"/>
      <c r="B125" s="92" t="s">
        <v>224</v>
      </c>
      <c r="C125" s="93" t="str">
        <f>IF(C112&gt;"",C112,"")</f>
        <v>Toni Pitkänen</v>
      </c>
      <c r="D125" s="93" t="str">
        <f>IF(G113&gt;"",G113,"")</f>
        <v>Ilja Motin</v>
      </c>
      <c r="E125" s="111"/>
      <c r="F125" s="112">
        <v>-5</v>
      </c>
      <c r="G125" s="94">
        <v>-9</v>
      </c>
      <c r="H125" s="112">
        <v>9</v>
      </c>
      <c r="I125" s="94">
        <v>6</v>
      </c>
      <c r="J125" s="94">
        <v>8</v>
      </c>
      <c r="K125" s="96">
        <f t="shared" si="11"/>
        <v>3</v>
      </c>
      <c r="L125" s="97">
        <f t="shared" si="12"/>
        <v>2</v>
      </c>
      <c r="M125" s="98">
        <f t="shared" si="13"/>
        <v>1</v>
      </c>
      <c r="N125" s="99">
        <f t="shared" si="14"/>
      </c>
      <c r="O125" s="28"/>
    </row>
    <row r="126" spans="1:15" ht="16.5" thickBot="1">
      <c r="A126" s="38"/>
      <c r="B126" s="41"/>
      <c r="C126" s="41"/>
      <c r="D126" s="41"/>
      <c r="E126" s="41"/>
      <c r="F126" s="41"/>
      <c r="G126" s="41"/>
      <c r="H126" s="41"/>
      <c r="I126" s="289" t="s">
        <v>225</v>
      </c>
      <c r="J126" s="290"/>
      <c r="K126" s="113">
        <f>IF(ISBLANK(C112),"",SUM(K117:K125))</f>
        <v>15</v>
      </c>
      <c r="L126" s="114">
        <f>IF(ISBLANK(G112),"",SUM(L117:L125))</f>
        <v>14</v>
      </c>
      <c r="M126" s="115">
        <f>IF(ISBLANK(F117),"",SUM(M117:M125))</f>
        <v>5</v>
      </c>
      <c r="N126" s="116">
        <f>IF(ISBLANK(F117),"",SUM(N117:N125))</f>
        <v>4</v>
      </c>
      <c r="O126" s="28"/>
    </row>
    <row r="127" spans="1:15" ht="12.75">
      <c r="A127" s="38"/>
      <c r="B127" s="117" t="s">
        <v>226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118"/>
      <c r="O127" s="28"/>
    </row>
    <row r="128" spans="1:15" ht="12.75">
      <c r="A128" s="38"/>
      <c r="B128" s="119" t="s">
        <v>227</v>
      </c>
      <c r="C128" s="119"/>
      <c r="D128" s="119" t="s">
        <v>228</v>
      </c>
      <c r="E128" s="40"/>
      <c r="F128" s="119"/>
      <c r="G128" s="119" t="s">
        <v>35</v>
      </c>
      <c r="H128" s="40"/>
      <c r="I128" s="119"/>
      <c r="J128" s="120" t="s">
        <v>229</v>
      </c>
      <c r="K128" s="28"/>
      <c r="L128" s="41"/>
      <c r="M128" s="41"/>
      <c r="N128" s="118"/>
      <c r="O128" s="28"/>
    </row>
    <row r="129" spans="1:15" ht="18.75" thickBot="1">
      <c r="A129" s="38"/>
      <c r="B129" s="41"/>
      <c r="C129" s="41"/>
      <c r="D129" s="41"/>
      <c r="E129" s="41"/>
      <c r="F129" s="41"/>
      <c r="G129" s="41"/>
      <c r="H129" s="41"/>
      <c r="I129" s="41"/>
      <c r="J129" s="291" t="str">
        <f>IF(M126=5,C111,IF(N126=5,G111,""))</f>
        <v>Wega</v>
      </c>
      <c r="K129" s="292"/>
      <c r="L129" s="292"/>
      <c r="M129" s="292"/>
      <c r="N129" s="293"/>
      <c r="O129" s="28"/>
    </row>
    <row r="130" spans="1:15" ht="18.75" thickBot="1">
      <c r="A130" s="121"/>
      <c r="B130" s="122"/>
      <c r="C130" s="122"/>
      <c r="D130" s="122"/>
      <c r="E130" s="122"/>
      <c r="F130" s="122"/>
      <c r="G130" s="122"/>
      <c r="H130" s="122"/>
      <c r="I130" s="122"/>
      <c r="J130" s="123"/>
      <c r="K130" s="123"/>
      <c r="L130" s="123"/>
      <c r="M130" s="123"/>
      <c r="N130" s="124"/>
      <c r="O130" s="38"/>
    </row>
    <row r="131" ht="13.5" thickTop="1">
      <c r="B131" s="125" t="s">
        <v>230</v>
      </c>
    </row>
    <row r="140" ht="13.5" thickBot="1"/>
    <row r="141" spans="1:17" ht="16.5" thickTop="1">
      <c r="A141" s="34"/>
      <c r="B141" s="35"/>
      <c r="C141" s="36"/>
      <c r="D141" s="37"/>
      <c r="E141" s="37"/>
      <c r="F141" s="249" t="s">
        <v>190</v>
      </c>
      <c r="G141" s="250"/>
      <c r="H141" s="251" t="s">
        <v>234</v>
      </c>
      <c r="I141" s="252"/>
      <c r="J141" s="252"/>
      <c r="K141" s="252"/>
      <c r="L141" s="252"/>
      <c r="M141" s="252"/>
      <c r="N141" s="253"/>
      <c r="O141" s="38"/>
      <c r="Q141" s="126" t="s">
        <v>231</v>
      </c>
    </row>
    <row r="142" spans="1:17" ht="15.75">
      <c r="A142" s="38"/>
      <c r="B142" s="39"/>
      <c r="C142" s="40" t="s">
        <v>191</v>
      </c>
      <c r="D142" s="41"/>
      <c r="E142" s="41"/>
      <c r="F142" s="254" t="s">
        <v>192</v>
      </c>
      <c r="G142" s="255"/>
      <c r="H142" s="256" t="s">
        <v>235</v>
      </c>
      <c r="I142" s="257"/>
      <c r="J142" s="258"/>
      <c r="K142" s="259"/>
      <c r="L142" s="259"/>
      <c r="M142" s="259"/>
      <c r="N142" s="260"/>
      <c r="O142" s="28"/>
      <c r="Q142" s="127" t="s">
        <v>232</v>
      </c>
    </row>
    <row r="143" spans="1:17" ht="15.75">
      <c r="A143" s="38"/>
      <c r="B143" s="28"/>
      <c r="C143" s="39" t="s">
        <v>193</v>
      </c>
      <c r="D143" s="41"/>
      <c r="E143" s="41"/>
      <c r="F143" s="261" t="s">
        <v>194</v>
      </c>
      <c r="G143" s="262"/>
      <c r="H143" s="263" t="s">
        <v>91</v>
      </c>
      <c r="I143" s="264"/>
      <c r="J143" s="264"/>
      <c r="K143" s="264"/>
      <c r="L143" s="264"/>
      <c r="M143" s="264"/>
      <c r="N143" s="265"/>
      <c r="O143" s="28"/>
      <c r="Q143" s="127" t="s">
        <v>233</v>
      </c>
    </row>
    <row r="144" spans="1:15" ht="21" thickBot="1">
      <c r="A144" s="38"/>
      <c r="B144" s="42"/>
      <c r="C144" s="43" t="s">
        <v>195</v>
      </c>
      <c r="D144" s="28"/>
      <c r="E144" s="41"/>
      <c r="F144" s="266" t="s">
        <v>196</v>
      </c>
      <c r="G144" s="267"/>
      <c r="H144" s="268">
        <v>42126</v>
      </c>
      <c r="I144" s="269"/>
      <c r="J144" s="269"/>
      <c r="K144" s="44" t="s">
        <v>197</v>
      </c>
      <c r="L144" s="270"/>
      <c r="M144" s="271"/>
      <c r="N144" s="272"/>
      <c r="O144" s="28"/>
    </row>
    <row r="145" spans="1:15" ht="13.5" thickTop="1">
      <c r="A145" s="38"/>
      <c r="B145" s="45" t="s">
        <v>198</v>
      </c>
      <c r="D145" s="41"/>
      <c r="E145" s="41"/>
      <c r="F145" s="45" t="s">
        <v>198</v>
      </c>
      <c r="I145" s="46"/>
      <c r="J145" s="47"/>
      <c r="K145" s="48"/>
      <c r="L145" s="48"/>
      <c r="M145" s="48"/>
      <c r="N145" s="49"/>
      <c r="O145" s="28"/>
    </row>
    <row r="146" spans="1:15" ht="16.5" thickBot="1">
      <c r="A146" s="50"/>
      <c r="B146" s="51" t="s">
        <v>199</v>
      </c>
      <c r="C146" s="273" t="s">
        <v>17</v>
      </c>
      <c r="D146" s="274"/>
      <c r="E146" s="52"/>
      <c r="F146" s="53" t="s">
        <v>200</v>
      </c>
      <c r="G146" s="275" t="s">
        <v>94</v>
      </c>
      <c r="H146" s="276"/>
      <c r="I146" s="276"/>
      <c r="J146" s="276"/>
      <c r="K146" s="276"/>
      <c r="L146" s="276"/>
      <c r="M146" s="276"/>
      <c r="N146" s="277"/>
      <c r="O146" s="28"/>
    </row>
    <row r="147" spans="1:15" ht="12.75">
      <c r="A147" s="50"/>
      <c r="B147" s="54" t="s">
        <v>201</v>
      </c>
      <c r="C147" s="278" t="s">
        <v>102</v>
      </c>
      <c r="D147" s="279"/>
      <c r="E147" s="55"/>
      <c r="F147" s="56" t="s">
        <v>202</v>
      </c>
      <c r="G147" s="278" t="s">
        <v>106</v>
      </c>
      <c r="H147" s="280"/>
      <c r="I147" s="280"/>
      <c r="J147" s="280"/>
      <c r="K147" s="280"/>
      <c r="L147" s="280"/>
      <c r="M147" s="280"/>
      <c r="N147" s="281"/>
      <c r="O147" s="28"/>
    </row>
    <row r="148" spans="1:15" ht="12.75">
      <c r="A148" s="50"/>
      <c r="B148" s="57" t="s">
        <v>203</v>
      </c>
      <c r="C148" s="282" t="s">
        <v>99</v>
      </c>
      <c r="D148" s="283"/>
      <c r="E148" s="55"/>
      <c r="F148" s="58" t="s">
        <v>204</v>
      </c>
      <c r="G148" s="284" t="s">
        <v>104</v>
      </c>
      <c r="H148" s="285"/>
      <c r="I148" s="285"/>
      <c r="J148" s="285"/>
      <c r="K148" s="285"/>
      <c r="L148" s="285"/>
      <c r="M148" s="285"/>
      <c r="N148" s="286"/>
      <c r="O148" s="28"/>
    </row>
    <row r="149" spans="1:15" ht="12.75">
      <c r="A149" s="38"/>
      <c r="B149" s="57" t="s">
        <v>205</v>
      </c>
      <c r="C149" s="282" t="s">
        <v>100</v>
      </c>
      <c r="D149" s="283"/>
      <c r="E149" s="55"/>
      <c r="F149" s="59" t="s">
        <v>206</v>
      </c>
      <c r="G149" s="284" t="s">
        <v>105</v>
      </c>
      <c r="H149" s="285"/>
      <c r="I149" s="285"/>
      <c r="J149" s="285"/>
      <c r="K149" s="285"/>
      <c r="L149" s="285"/>
      <c r="M149" s="285"/>
      <c r="N149" s="286"/>
      <c r="O149" s="28"/>
    </row>
    <row r="150" spans="1:15" ht="15.75">
      <c r="A150" s="38"/>
      <c r="B150" s="41"/>
      <c r="C150" s="41"/>
      <c r="D150" s="41"/>
      <c r="E150" s="41"/>
      <c r="F150" s="45" t="s">
        <v>207</v>
      </c>
      <c r="G150" s="60"/>
      <c r="H150" s="60"/>
      <c r="I150" s="60"/>
      <c r="J150" s="41"/>
      <c r="K150" s="41"/>
      <c r="L150" s="41"/>
      <c r="M150" s="61"/>
      <c r="N150" s="62"/>
      <c r="O150" s="28"/>
    </row>
    <row r="151" spans="1:15" ht="13.5" thickBot="1">
      <c r="A151" s="38"/>
      <c r="B151" s="63" t="s">
        <v>208</v>
      </c>
      <c r="C151" s="41"/>
      <c r="D151" s="41"/>
      <c r="E151" s="41"/>
      <c r="F151" s="64" t="s">
        <v>209</v>
      </c>
      <c r="G151" s="64" t="s">
        <v>210</v>
      </c>
      <c r="H151" s="64" t="s">
        <v>211</v>
      </c>
      <c r="I151" s="64" t="s">
        <v>212</v>
      </c>
      <c r="J151" s="64" t="s">
        <v>213</v>
      </c>
      <c r="K151" s="287" t="s">
        <v>7</v>
      </c>
      <c r="L151" s="288"/>
      <c r="M151" s="64" t="s">
        <v>214</v>
      </c>
      <c r="N151" s="65" t="s">
        <v>215</v>
      </c>
      <c r="O151" s="28"/>
    </row>
    <row r="152" spans="1:15" ht="12.75">
      <c r="A152" s="50"/>
      <c r="B152" s="66" t="s">
        <v>216</v>
      </c>
      <c r="C152" s="67" t="str">
        <f>IF(C147&gt;"",C147,"")</f>
        <v>Veeti Valasti</v>
      </c>
      <c r="D152" s="67" t="str">
        <f>IF(G147&gt;"",G147,"")</f>
        <v>Anton Mäkinen</v>
      </c>
      <c r="E152" s="67"/>
      <c r="F152" s="68">
        <v>12</v>
      </c>
      <c r="G152" s="68">
        <v>9</v>
      </c>
      <c r="H152" s="69">
        <v>-9</v>
      </c>
      <c r="I152" s="68">
        <v>-1</v>
      </c>
      <c r="J152" s="68">
        <v>-10</v>
      </c>
      <c r="K152" s="70">
        <f>IF(ISBLANK(F152),"",COUNTIF(F152:J152,"&gt;=0"))</f>
        <v>2</v>
      </c>
      <c r="L152" s="71">
        <f>IF(ISBLANK(F152),"",(IF(LEFT(F152,1)="-",1,0)+IF(LEFT(G152,1)="-",1,0)+IF(LEFT(H152,1)="-",1,0)+IF(LEFT(I152,1)="-",1,0)+IF(LEFT(J152,1)="-",1,0)))</f>
        <v>3</v>
      </c>
      <c r="M152" s="72">
        <f>IF(K152=3,1,"")</f>
      </c>
      <c r="N152" s="73">
        <f>IF(L152=3,1,"")</f>
        <v>1</v>
      </c>
      <c r="O152" s="28"/>
    </row>
    <row r="153" spans="1:15" ht="12.75">
      <c r="A153" s="50"/>
      <c r="B153" s="74" t="s">
        <v>217</v>
      </c>
      <c r="C153" s="75" t="str">
        <f>IF(C148&gt;"",C148,"")</f>
        <v>Veikka Flemming</v>
      </c>
      <c r="D153" s="75" t="str">
        <f>IF(G148&gt;"",G148,"")</f>
        <v>Tatu Pitkänen</v>
      </c>
      <c r="E153" s="75"/>
      <c r="F153" s="76">
        <v>9</v>
      </c>
      <c r="G153" s="77">
        <v>6</v>
      </c>
      <c r="H153" s="77">
        <v>7</v>
      </c>
      <c r="I153" s="77"/>
      <c r="J153" s="77"/>
      <c r="K153" s="78">
        <f>IF(ISBLANK(F153),"",COUNTIF(F153:J153,"&gt;=0"))</f>
        <v>3</v>
      </c>
      <c r="L153" s="79">
        <f>IF(ISBLANK(F153),"",(IF(LEFT(F153,1)="-",1,0)+IF(LEFT(G153,1)="-",1,0)+IF(LEFT(H153,1)="-",1,0)+IF(LEFT(I153,1)="-",1,0)+IF(LEFT(J153,1)="-",1,0)))</f>
        <v>0</v>
      </c>
      <c r="M153" s="80">
        <f>IF(K153=3,1,"")</f>
        <v>1</v>
      </c>
      <c r="N153" s="81">
        <f>IF(L153=3,1,"")</f>
      </c>
      <c r="O153" s="28"/>
    </row>
    <row r="154" spans="1:15" ht="13.5" thickBot="1">
      <c r="A154" s="50"/>
      <c r="B154" s="82" t="s">
        <v>218</v>
      </c>
      <c r="C154" s="83" t="str">
        <f>IF(C149&gt;"",C149,"")</f>
        <v>Alex Naumi</v>
      </c>
      <c r="D154" s="83" t="str">
        <f>IF(G149&gt;"",G149,"")</f>
        <v>Toni Pitkänen</v>
      </c>
      <c r="E154" s="83"/>
      <c r="F154" s="76">
        <v>7</v>
      </c>
      <c r="G154" s="84">
        <v>9</v>
      </c>
      <c r="H154" s="76">
        <v>7</v>
      </c>
      <c r="I154" s="76"/>
      <c r="J154" s="76"/>
      <c r="K154" s="78">
        <f aca="true" t="shared" si="15" ref="K154:K160">IF(ISBLANK(F154),"",COUNTIF(F154:J154,"&gt;=0"))</f>
        <v>3</v>
      </c>
      <c r="L154" s="85">
        <f aca="true" t="shared" si="16" ref="L154:L160">IF(ISBLANK(F154),"",(IF(LEFT(F154,1)="-",1,0)+IF(LEFT(G154,1)="-",1,0)+IF(LEFT(H154,1)="-",1,0)+IF(LEFT(I154,1)="-",1,0)+IF(LEFT(J154,1)="-",1,0)))</f>
        <v>0</v>
      </c>
      <c r="M154" s="86">
        <f aca="true" t="shared" si="17" ref="M154:M160">IF(K154=3,1,"")</f>
        <v>1</v>
      </c>
      <c r="N154" s="87">
        <f aca="true" t="shared" si="18" ref="N154:N160">IF(L154=3,1,"")</f>
      </c>
      <c r="O154" s="28"/>
    </row>
    <row r="155" spans="1:15" ht="12.75">
      <c r="A155" s="50"/>
      <c r="B155" s="88" t="s">
        <v>219</v>
      </c>
      <c r="C155" s="67" t="str">
        <f>IF(C148&gt;"",C148,"")</f>
        <v>Veikka Flemming</v>
      </c>
      <c r="D155" s="67" t="str">
        <f>IF(G147&gt;"",G147,"")</f>
        <v>Anton Mäkinen</v>
      </c>
      <c r="E155" s="89"/>
      <c r="F155" s="90">
        <v>4</v>
      </c>
      <c r="G155" s="91">
        <v>4</v>
      </c>
      <c r="H155" s="90">
        <v>6</v>
      </c>
      <c r="I155" s="90"/>
      <c r="J155" s="90"/>
      <c r="K155" s="70">
        <f t="shared" si="15"/>
        <v>3</v>
      </c>
      <c r="L155" s="71">
        <f t="shared" si="16"/>
        <v>0</v>
      </c>
      <c r="M155" s="72">
        <f t="shared" si="17"/>
        <v>1</v>
      </c>
      <c r="N155" s="73">
        <f t="shared" si="18"/>
      </c>
      <c r="O155" s="28"/>
    </row>
    <row r="156" spans="1:15" ht="12.75">
      <c r="A156" s="50"/>
      <c r="B156" s="82" t="s">
        <v>220</v>
      </c>
      <c r="C156" s="75" t="str">
        <f>IF(C147&gt;"",C147,"")</f>
        <v>Veeti Valasti</v>
      </c>
      <c r="D156" s="75" t="str">
        <f>IF(G149&gt;"",G149,"")</f>
        <v>Toni Pitkänen</v>
      </c>
      <c r="E156" s="83"/>
      <c r="F156" s="76">
        <v>7</v>
      </c>
      <c r="G156" s="84">
        <v>-4</v>
      </c>
      <c r="H156" s="76">
        <v>-10</v>
      </c>
      <c r="I156" s="76">
        <v>10</v>
      </c>
      <c r="J156" s="76">
        <v>5</v>
      </c>
      <c r="K156" s="78">
        <f t="shared" si="15"/>
        <v>3</v>
      </c>
      <c r="L156" s="79">
        <f t="shared" si="16"/>
        <v>2</v>
      </c>
      <c r="M156" s="80">
        <f t="shared" si="17"/>
        <v>1</v>
      </c>
      <c r="N156" s="81">
        <f t="shared" si="18"/>
      </c>
      <c r="O156" s="28"/>
    </row>
    <row r="157" spans="1:15" ht="13.5" thickBot="1">
      <c r="A157" s="50"/>
      <c r="B157" s="92" t="s">
        <v>221</v>
      </c>
      <c r="C157" s="93" t="str">
        <f>IF(C149&gt;"",C149,"")</f>
        <v>Alex Naumi</v>
      </c>
      <c r="D157" s="93" t="str">
        <f>IF(G148&gt;"",G148,"")</f>
        <v>Tatu Pitkänen</v>
      </c>
      <c r="E157" s="93"/>
      <c r="F157" s="94">
        <v>-7</v>
      </c>
      <c r="G157" s="95">
        <v>7</v>
      </c>
      <c r="H157" s="94">
        <v>2</v>
      </c>
      <c r="I157" s="94">
        <v>7</v>
      </c>
      <c r="J157" s="94"/>
      <c r="K157" s="96">
        <f t="shared" si="15"/>
        <v>3</v>
      </c>
      <c r="L157" s="97">
        <f t="shared" si="16"/>
        <v>1</v>
      </c>
      <c r="M157" s="98">
        <f t="shared" si="17"/>
        <v>1</v>
      </c>
      <c r="N157" s="99">
        <f t="shared" si="18"/>
      </c>
      <c r="O157" s="28"/>
    </row>
    <row r="158" spans="1:15" ht="12.75">
      <c r="A158" s="50"/>
      <c r="B158" s="100" t="s">
        <v>222</v>
      </c>
      <c r="C158" s="101" t="str">
        <f>IF(C148&gt;"",C148,"")</f>
        <v>Veikka Flemming</v>
      </c>
      <c r="D158" s="101" t="str">
        <f>IF(G149&gt;"",G149,"")</f>
        <v>Toni Pitkänen</v>
      </c>
      <c r="E158" s="102"/>
      <c r="F158" s="103"/>
      <c r="G158" s="103"/>
      <c r="H158" s="103"/>
      <c r="I158" s="103"/>
      <c r="J158" s="104"/>
      <c r="K158" s="105">
        <f t="shared" si="15"/>
      </c>
      <c r="L158" s="106">
        <f t="shared" si="16"/>
      </c>
      <c r="M158" s="107">
        <f t="shared" si="17"/>
      </c>
      <c r="N158" s="108">
        <f t="shared" si="18"/>
      </c>
      <c r="O158" s="28"/>
    </row>
    <row r="159" spans="1:15" ht="12.75">
      <c r="A159" s="50"/>
      <c r="B159" s="74" t="s">
        <v>223</v>
      </c>
      <c r="C159" s="75" t="str">
        <f>IF(C149&gt;"",C149,"")</f>
        <v>Alex Naumi</v>
      </c>
      <c r="D159" s="75" t="str">
        <f>IF(G147&gt;"",G147,"")</f>
        <v>Anton Mäkinen</v>
      </c>
      <c r="E159" s="109"/>
      <c r="F159" s="103"/>
      <c r="G159" s="77"/>
      <c r="H159" s="77"/>
      <c r="I159" s="77"/>
      <c r="J159" s="110"/>
      <c r="K159" s="78">
        <f t="shared" si="15"/>
      </c>
      <c r="L159" s="79">
        <f t="shared" si="16"/>
      </c>
      <c r="M159" s="80">
        <f t="shared" si="17"/>
      </c>
      <c r="N159" s="81">
        <f t="shared" si="18"/>
      </c>
      <c r="O159" s="28"/>
    </row>
    <row r="160" spans="1:15" ht="13.5" thickBot="1">
      <c r="A160" s="50"/>
      <c r="B160" s="92" t="s">
        <v>224</v>
      </c>
      <c r="C160" s="93" t="str">
        <f>IF(C147&gt;"",C147,"")</f>
        <v>Veeti Valasti</v>
      </c>
      <c r="D160" s="93" t="str">
        <f>IF(G148&gt;"",G148,"")</f>
        <v>Tatu Pitkänen</v>
      </c>
      <c r="E160" s="111"/>
      <c r="F160" s="112"/>
      <c r="G160" s="94"/>
      <c r="H160" s="112"/>
      <c r="I160" s="94"/>
      <c r="J160" s="94"/>
      <c r="K160" s="96">
        <f t="shared" si="15"/>
      </c>
      <c r="L160" s="97">
        <f t="shared" si="16"/>
      </c>
      <c r="M160" s="98">
        <f t="shared" si="17"/>
      </c>
      <c r="N160" s="99">
        <f t="shared" si="18"/>
      </c>
      <c r="O160" s="28"/>
    </row>
    <row r="161" spans="1:15" ht="16.5" thickBot="1">
      <c r="A161" s="38"/>
      <c r="B161" s="41"/>
      <c r="C161" s="41"/>
      <c r="D161" s="41"/>
      <c r="E161" s="41"/>
      <c r="F161" s="41"/>
      <c r="G161" s="41"/>
      <c r="H161" s="41"/>
      <c r="I161" s="289" t="s">
        <v>225</v>
      </c>
      <c r="J161" s="290"/>
      <c r="K161" s="113">
        <f>IF(ISBLANK(C147),"",SUM(K152:K160))</f>
        <v>17</v>
      </c>
      <c r="L161" s="114">
        <f>IF(ISBLANK(G147),"",SUM(L152:L160))</f>
        <v>6</v>
      </c>
      <c r="M161" s="115">
        <f>IF(ISBLANK(F152),"",SUM(M152:M160))</f>
        <v>5</v>
      </c>
      <c r="N161" s="116">
        <f>IF(ISBLANK(F152),"",SUM(N152:N160))</f>
        <v>1</v>
      </c>
      <c r="O161" s="28"/>
    </row>
    <row r="162" spans="1:15" ht="12.75">
      <c r="A162" s="38"/>
      <c r="B162" s="117" t="s">
        <v>226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118"/>
      <c r="O162" s="28"/>
    </row>
    <row r="163" spans="1:15" ht="12.75">
      <c r="A163" s="38"/>
      <c r="B163" s="119" t="s">
        <v>227</v>
      </c>
      <c r="C163" s="119"/>
      <c r="D163" s="119" t="s">
        <v>228</v>
      </c>
      <c r="E163" s="40"/>
      <c r="F163" s="119"/>
      <c r="G163" s="119" t="s">
        <v>35</v>
      </c>
      <c r="H163" s="40"/>
      <c r="I163" s="119"/>
      <c r="J163" s="120" t="s">
        <v>229</v>
      </c>
      <c r="K163" s="28"/>
      <c r="L163" s="41"/>
      <c r="M163" s="41"/>
      <c r="N163" s="118"/>
      <c r="O163" s="28"/>
    </row>
    <row r="164" spans="1:15" ht="18.75" thickBot="1">
      <c r="A164" s="38"/>
      <c r="B164" s="41"/>
      <c r="C164" s="41"/>
      <c r="D164" s="41"/>
      <c r="E164" s="41"/>
      <c r="F164" s="41"/>
      <c r="G164" s="41"/>
      <c r="H164" s="41"/>
      <c r="I164" s="41"/>
      <c r="J164" s="291" t="str">
        <f>IF(M161=5,C146,IF(N161=5,G146,""))</f>
        <v>KoKa</v>
      </c>
      <c r="K164" s="292"/>
      <c r="L164" s="292"/>
      <c r="M164" s="292"/>
      <c r="N164" s="293"/>
      <c r="O164" s="28"/>
    </row>
    <row r="165" spans="1:15" ht="18.75" thickBot="1">
      <c r="A165" s="121"/>
      <c r="B165" s="122"/>
      <c r="C165" s="122"/>
      <c r="D165" s="122"/>
      <c r="E165" s="122"/>
      <c r="F165" s="122"/>
      <c r="G165" s="122"/>
      <c r="H165" s="122"/>
      <c r="I165" s="122"/>
      <c r="J165" s="123"/>
      <c r="K165" s="123"/>
      <c r="L165" s="123"/>
      <c r="M165" s="123"/>
      <c r="N165" s="124"/>
      <c r="O165" s="38"/>
    </row>
    <row r="166" ht="13.5" thickTop="1">
      <c r="B166" s="125" t="s">
        <v>230</v>
      </c>
    </row>
    <row r="175" ht="13.5" thickBot="1"/>
    <row r="176" spans="1:17" ht="16.5" thickTop="1">
      <c r="A176" s="34"/>
      <c r="B176" s="35"/>
      <c r="C176" s="36"/>
      <c r="D176" s="37"/>
      <c r="E176" s="37"/>
      <c r="F176" s="249" t="s">
        <v>190</v>
      </c>
      <c r="G176" s="250"/>
      <c r="H176" s="251" t="s">
        <v>234</v>
      </c>
      <c r="I176" s="252"/>
      <c r="J176" s="252"/>
      <c r="K176" s="252"/>
      <c r="L176" s="252"/>
      <c r="M176" s="252"/>
      <c r="N176" s="253"/>
      <c r="O176" s="38"/>
      <c r="Q176" s="126" t="s">
        <v>231</v>
      </c>
    </row>
    <row r="177" spans="1:17" ht="15.75">
      <c r="A177" s="38"/>
      <c r="B177" s="39"/>
      <c r="C177" s="40" t="s">
        <v>191</v>
      </c>
      <c r="D177" s="41"/>
      <c r="E177" s="41"/>
      <c r="F177" s="254" t="s">
        <v>192</v>
      </c>
      <c r="G177" s="255"/>
      <c r="H177" s="256" t="s">
        <v>235</v>
      </c>
      <c r="I177" s="257"/>
      <c r="J177" s="258"/>
      <c r="K177" s="259"/>
      <c r="L177" s="259"/>
      <c r="M177" s="259"/>
      <c r="N177" s="260"/>
      <c r="O177" s="28"/>
      <c r="Q177" s="127" t="s">
        <v>232</v>
      </c>
    </row>
    <row r="178" spans="1:17" ht="15.75">
      <c r="A178" s="38"/>
      <c r="B178" s="28"/>
      <c r="C178" s="39" t="s">
        <v>193</v>
      </c>
      <c r="D178" s="41"/>
      <c r="E178" s="41"/>
      <c r="F178" s="261" t="s">
        <v>194</v>
      </c>
      <c r="G178" s="262"/>
      <c r="H178" s="263" t="s">
        <v>91</v>
      </c>
      <c r="I178" s="264"/>
      <c r="J178" s="264"/>
      <c r="K178" s="264"/>
      <c r="L178" s="264"/>
      <c r="M178" s="264"/>
      <c r="N178" s="265"/>
      <c r="O178" s="28"/>
      <c r="Q178" s="127" t="s">
        <v>233</v>
      </c>
    </row>
    <row r="179" spans="1:15" ht="21" thickBot="1">
      <c r="A179" s="38"/>
      <c r="B179" s="42"/>
      <c r="C179" s="43" t="s">
        <v>195</v>
      </c>
      <c r="D179" s="28"/>
      <c r="E179" s="41"/>
      <c r="F179" s="266" t="s">
        <v>196</v>
      </c>
      <c r="G179" s="267"/>
      <c r="H179" s="268">
        <v>42126</v>
      </c>
      <c r="I179" s="269"/>
      <c r="J179" s="269"/>
      <c r="K179" s="44" t="s">
        <v>197</v>
      </c>
      <c r="L179" s="270"/>
      <c r="M179" s="271"/>
      <c r="N179" s="272"/>
      <c r="O179" s="28"/>
    </row>
    <row r="180" spans="1:15" ht="13.5" thickTop="1">
      <c r="A180" s="38"/>
      <c r="B180" s="45" t="s">
        <v>198</v>
      </c>
      <c r="D180" s="41"/>
      <c r="E180" s="41"/>
      <c r="F180" s="45" t="s">
        <v>198</v>
      </c>
      <c r="I180" s="46"/>
      <c r="J180" s="47"/>
      <c r="K180" s="48"/>
      <c r="L180" s="48"/>
      <c r="M180" s="48"/>
      <c r="N180" s="49"/>
      <c r="O180" s="28"/>
    </row>
    <row r="181" spans="1:15" ht="16.5" thickBot="1">
      <c r="A181" s="50"/>
      <c r="B181" s="51" t="s">
        <v>199</v>
      </c>
      <c r="C181" s="273" t="s">
        <v>23</v>
      </c>
      <c r="D181" s="274"/>
      <c r="E181" s="52"/>
      <c r="F181" s="53" t="s">
        <v>200</v>
      </c>
      <c r="G181" s="275" t="s">
        <v>16</v>
      </c>
      <c r="H181" s="276"/>
      <c r="I181" s="276"/>
      <c r="J181" s="276"/>
      <c r="K181" s="276"/>
      <c r="L181" s="276"/>
      <c r="M181" s="276"/>
      <c r="N181" s="277"/>
      <c r="O181" s="28"/>
    </row>
    <row r="182" spans="1:15" ht="12.75">
      <c r="A182" s="50"/>
      <c r="B182" s="54" t="s">
        <v>201</v>
      </c>
      <c r="C182" s="278" t="s">
        <v>96</v>
      </c>
      <c r="D182" s="279"/>
      <c r="E182" s="55"/>
      <c r="F182" s="56" t="s">
        <v>202</v>
      </c>
      <c r="G182" s="278" t="s">
        <v>108</v>
      </c>
      <c r="H182" s="280"/>
      <c r="I182" s="280"/>
      <c r="J182" s="280"/>
      <c r="K182" s="280"/>
      <c r="L182" s="280"/>
      <c r="M182" s="280"/>
      <c r="N182" s="281"/>
      <c r="O182" s="28"/>
    </row>
    <row r="183" spans="1:15" ht="12.75">
      <c r="A183" s="50"/>
      <c r="B183" s="57" t="s">
        <v>203</v>
      </c>
      <c r="C183" s="282" t="s">
        <v>97</v>
      </c>
      <c r="D183" s="283"/>
      <c r="E183" s="55"/>
      <c r="F183" s="58" t="s">
        <v>204</v>
      </c>
      <c r="G183" s="284" t="s">
        <v>127</v>
      </c>
      <c r="H183" s="285"/>
      <c r="I183" s="285"/>
      <c r="J183" s="285"/>
      <c r="K183" s="285"/>
      <c r="L183" s="285"/>
      <c r="M183" s="285"/>
      <c r="N183" s="286"/>
      <c r="O183" s="28"/>
    </row>
    <row r="184" spans="1:15" ht="12.75">
      <c r="A184" s="38"/>
      <c r="B184" s="57" t="s">
        <v>205</v>
      </c>
      <c r="C184" s="282" t="s">
        <v>95</v>
      </c>
      <c r="D184" s="283"/>
      <c r="E184" s="55"/>
      <c r="F184" s="59" t="s">
        <v>206</v>
      </c>
      <c r="G184" s="284" t="s">
        <v>107</v>
      </c>
      <c r="H184" s="285"/>
      <c r="I184" s="285"/>
      <c r="J184" s="285"/>
      <c r="K184" s="285"/>
      <c r="L184" s="285"/>
      <c r="M184" s="285"/>
      <c r="N184" s="286"/>
      <c r="O184" s="28"/>
    </row>
    <row r="185" spans="1:15" ht="15.75">
      <c r="A185" s="38"/>
      <c r="B185" s="41"/>
      <c r="C185" s="41"/>
      <c r="D185" s="41"/>
      <c r="E185" s="41"/>
      <c r="F185" s="45" t="s">
        <v>207</v>
      </c>
      <c r="G185" s="60"/>
      <c r="H185" s="60"/>
      <c r="I185" s="60"/>
      <c r="J185" s="41"/>
      <c r="K185" s="41"/>
      <c r="L185" s="41"/>
      <c r="M185" s="61"/>
      <c r="N185" s="62"/>
      <c r="O185" s="28"/>
    </row>
    <row r="186" spans="1:15" ht="13.5" thickBot="1">
      <c r="A186" s="38"/>
      <c r="B186" s="63" t="s">
        <v>208</v>
      </c>
      <c r="C186" s="41"/>
      <c r="D186" s="41"/>
      <c r="E186" s="41"/>
      <c r="F186" s="64" t="s">
        <v>209</v>
      </c>
      <c r="G186" s="64" t="s">
        <v>210</v>
      </c>
      <c r="H186" s="64" t="s">
        <v>211</v>
      </c>
      <c r="I186" s="64" t="s">
        <v>212</v>
      </c>
      <c r="J186" s="64" t="s">
        <v>213</v>
      </c>
      <c r="K186" s="287" t="s">
        <v>7</v>
      </c>
      <c r="L186" s="288"/>
      <c r="M186" s="64" t="s">
        <v>214</v>
      </c>
      <c r="N186" s="65" t="s">
        <v>215</v>
      </c>
      <c r="O186" s="28"/>
    </row>
    <row r="187" spans="1:15" ht="12.75">
      <c r="A187" s="50"/>
      <c r="B187" s="66" t="s">
        <v>216</v>
      </c>
      <c r="C187" s="67" t="str">
        <f>IF(C182&gt;"",C182,"")</f>
        <v>Benjamin Brinaru</v>
      </c>
      <c r="D187" s="67" t="str">
        <f>IF(G182&gt;"",G182,"")</f>
        <v>Daniel Nguyen</v>
      </c>
      <c r="E187" s="67"/>
      <c r="F187" s="68">
        <v>9</v>
      </c>
      <c r="G187" s="68">
        <v>9</v>
      </c>
      <c r="H187" s="69">
        <v>-8</v>
      </c>
      <c r="I187" s="68">
        <v>16</v>
      </c>
      <c r="J187" s="68"/>
      <c r="K187" s="70">
        <f>IF(ISBLANK(F187),"",COUNTIF(F187:J187,"&gt;=0"))</f>
        <v>3</v>
      </c>
      <c r="L187" s="71">
        <f>IF(ISBLANK(F187),"",(IF(LEFT(F187,1)="-",1,0)+IF(LEFT(G187,1)="-",1,0)+IF(LEFT(H187,1)="-",1,0)+IF(LEFT(I187,1)="-",1,0)+IF(LEFT(J187,1)="-",1,0)))</f>
        <v>1</v>
      </c>
      <c r="M187" s="72">
        <f>IF(K187=3,1,"")</f>
        <v>1</v>
      </c>
      <c r="N187" s="73">
        <f>IF(L187=3,1,"")</f>
      </c>
      <c r="O187" s="28"/>
    </row>
    <row r="188" spans="1:15" ht="12.75">
      <c r="A188" s="50"/>
      <c r="B188" s="74" t="s">
        <v>217</v>
      </c>
      <c r="C188" s="75" t="str">
        <f>IF(C183&gt;"",C183,"")</f>
        <v>Ilja Motin</v>
      </c>
      <c r="D188" s="75" t="str">
        <f>IF(G183&gt;"",G183,"")</f>
        <v>Ben Phongkonggoen</v>
      </c>
      <c r="E188" s="75"/>
      <c r="F188" s="76">
        <v>7</v>
      </c>
      <c r="G188" s="77">
        <v>7</v>
      </c>
      <c r="H188" s="77">
        <v>9</v>
      </c>
      <c r="I188" s="77"/>
      <c r="J188" s="77"/>
      <c r="K188" s="78">
        <f>IF(ISBLANK(F188),"",COUNTIF(F188:J188,"&gt;=0"))</f>
        <v>3</v>
      </c>
      <c r="L188" s="79">
        <f>IF(ISBLANK(F188),"",(IF(LEFT(F188,1)="-",1,0)+IF(LEFT(G188,1)="-",1,0)+IF(LEFT(H188,1)="-",1,0)+IF(LEFT(I188,1)="-",1,0)+IF(LEFT(J188,1)="-",1,0)))</f>
        <v>0</v>
      </c>
      <c r="M188" s="80">
        <f>IF(K188=3,1,"")</f>
        <v>1</v>
      </c>
      <c r="N188" s="81">
        <f>IF(L188=3,1,"")</f>
      </c>
      <c r="O188" s="28"/>
    </row>
    <row r="189" spans="1:15" ht="13.5" thickBot="1">
      <c r="A189" s="50"/>
      <c r="B189" s="82" t="s">
        <v>218</v>
      </c>
      <c r="C189" s="83" t="str">
        <f>IF(C184&gt;"",C184,"")</f>
        <v>Rolands Jansons</v>
      </c>
      <c r="D189" s="83" t="str">
        <f>IF(G184&gt;"",G184,"")</f>
        <v>Joonatan Khosravi</v>
      </c>
      <c r="E189" s="83"/>
      <c r="F189" s="76">
        <v>4</v>
      </c>
      <c r="G189" s="84">
        <v>6</v>
      </c>
      <c r="H189" s="76">
        <v>-6</v>
      </c>
      <c r="I189" s="76">
        <v>-9</v>
      </c>
      <c r="J189" s="76">
        <v>9</v>
      </c>
      <c r="K189" s="78">
        <f aca="true" t="shared" si="19" ref="K189:K195">IF(ISBLANK(F189),"",COUNTIF(F189:J189,"&gt;=0"))</f>
        <v>3</v>
      </c>
      <c r="L189" s="85">
        <f aca="true" t="shared" si="20" ref="L189:L195">IF(ISBLANK(F189),"",(IF(LEFT(F189,1)="-",1,0)+IF(LEFT(G189,1)="-",1,0)+IF(LEFT(H189,1)="-",1,0)+IF(LEFT(I189,1)="-",1,0)+IF(LEFT(J189,1)="-",1,0)))</f>
        <v>2</v>
      </c>
      <c r="M189" s="86">
        <f aca="true" t="shared" si="21" ref="M189:M195">IF(K189=3,1,"")</f>
        <v>1</v>
      </c>
      <c r="N189" s="87">
        <f aca="true" t="shared" si="22" ref="N189:N195">IF(L189=3,1,"")</f>
      </c>
      <c r="O189" s="28"/>
    </row>
    <row r="190" spans="1:15" ht="12.75">
      <c r="A190" s="50"/>
      <c r="B190" s="88" t="s">
        <v>219</v>
      </c>
      <c r="C190" s="67" t="str">
        <f>IF(C183&gt;"",C183,"")</f>
        <v>Ilja Motin</v>
      </c>
      <c r="D190" s="67" t="str">
        <f>IF(G182&gt;"",G182,"")</f>
        <v>Daniel Nguyen</v>
      </c>
      <c r="E190" s="89"/>
      <c r="F190" s="90">
        <v>5</v>
      </c>
      <c r="G190" s="91">
        <v>9</v>
      </c>
      <c r="H190" s="90">
        <v>4</v>
      </c>
      <c r="I190" s="90"/>
      <c r="J190" s="90"/>
      <c r="K190" s="70">
        <f t="shared" si="19"/>
        <v>3</v>
      </c>
      <c r="L190" s="71">
        <f t="shared" si="20"/>
        <v>0</v>
      </c>
      <c r="M190" s="72">
        <f t="shared" si="21"/>
        <v>1</v>
      </c>
      <c r="N190" s="73">
        <f t="shared" si="22"/>
      </c>
      <c r="O190" s="28"/>
    </row>
    <row r="191" spans="1:15" ht="12.75">
      <c r="A191" s="50"/>
      <c r="B191" s="82" t="s">
        <v>220</v>
      </c>
      <c r="C191" s="75" t="str">
        <f>IF(C182&gt;"",C182,"")</f>
        <v>Benjamin Brinaru</v>
      </c>
      <c r="D191" s="75" t="str">
        <f>IF(G184&gt;"",G184,"")</f>
        <v>Joonatan Khosravi</v>
      </c>
      <c r="E191" s="83"/>
      <c r="F191" s="76">
        <v>-8</v>
      </c>
      <c r="G191" s="84">
        <v>-7</v>
      </c>
      <c r="H191" s="76">
        <v>-6</v>
      </c>
      <c r="I191" s="76"/>
      <c r="J191" s="76"/>
      <c r="K191" s="78">
        <f t="shared" si="19"/>
        <v>0</v>
      </c>
      <c r="L191" s="79">
        <f t="shared" si="20"/>
        <v>3</v>
      </c>
      <c r="M191" s="80">
        <f t="shared" si="21"/>
      </c>
      <c r="N191" s="81">
        <f t="shared" si="22"/>
        <v>1</v>
      </c>
      <c r="O191" s="28"/>
    </row>
    <row r="192" spans="1:15" ht="13.5" thickBot="1">
      <c r="A192" s="50"/>
      <c r="B192" s="92" t="s">
        <v>221</v>
      </c>
      <c r="C192" s="93" t="str">
        <f>IF(C184&gt;"",C184,"")</f>
        <v>Rolands Jansons</v>
      </c>
      <c r="D192" s="93" t="str">
        <f>IF(G183&gt;"",G183,"")</f>
        <v>Ben Phongkonggoen</v>
      </c>
      <c r="E192" s="93"/>
      <c r="F192" s="94">
        <v>2</v>
      </c>
      <c r="G192" s="95">
        <v>7</v>
      </c>
      <c r="H192" s="94">
        <v>8</v>
      </c>
      <c r="I192" s="94"/>
      <c r="J192" s="94"/>
      <c r="K192" s="96">
        <f t="shared" si="19"/>
        <v>3</v>
      </c>
      <c r="L192" s="97">
        <f t="shared" si="20"/>
        <v>0</v>
      </c>
      <c r="M192" s="98">
        <f t="shared" si="21"/>
        <v>1</v>
      </c>
      <c r="N192" s="99">
        <f t="shared" si="22"/>
      </c>
      <c r="O192" s="28"/>
    </row>
    <row r="193" spans="1:15" ht="12.75">
      <c r="A193" s="50"/>
      <c r="B193" s="100" t="s">
        <v>222</v>
      </c>
      <c r="C193" s="101" t="str">
        <f>IF(C183&gt;"",C183,"")</f>
        <v>Ilja Motin</v>
      </c>
      <c r="D193" s="101" t="str">
        <f>IF(G184&gt;"",G184,"")</f>
        <v>Joonatan Khosravi</v>
      </c>
      <c r="E193" s="102"/>
      <c r="F193" s="103"/>
      <c r="G193" s="103"/>
      <c r="H193" s="103"/>
      <c r="I193" s="103"/>
      <c r="J193" s="104"/>
      <c r="K193" s="105">
        <f t="shared" si="19"/>
      </c>
      <c r="L193" s="106">
        <f t="shared" si="20"/>
      </c>
      <c r="M193" s="107">
        <f t="shared" si="21"/>
      </c>
      <c r="N193" s="108">
        <f t="shared" si="22"/>
      </c>
      <c r="O193" s="28"/>
    </row>
    <row r="194" spans="1:15" ht="12.75">
      <c r="A194" s="50"/>
      <c r="B194" s="74" t="s">
        <v>223</v>
      </c>
      <c r="C194" s="75" t="str">
        <f>IF(C184&gt;"",C184,"")</f>
        <v>Rolands Jansons</v>
      </c>
      <c r="D194" s="75" t="str">
        <f>IF(G182&gt;"",G182,"")</f>
        <v>Daniel Nguyen</v>
      </c>
      <c r="E194" s="109"/>
      <c r="F194" s="103"/>
      <c r="G194" s="77"/>
      <c r="H194" s="77"/>
      <c r="I194" s="77"/>
      <c r="J194" s="110"/>
      <c r="K194" s="78">
        <f t="shared" si="19"/>
      </c>
      <c r="L194" s="79">
        <f t="shared" si="20"/>
      </c>
      <c r="M194" s="80">
        <f t="shared" si="21"/>
      </c>
      <c r="N194" s="81">
        <f t="shared" si="22"/>
      </c>
      <c r="O194" s="28"/>
    </row>
    <row r="195" spans="1:15" ht="13.5" thickBot="1">
      <c r="A195" s="50"/>
      <c r="B195" s="92" t="s">
        <v>224</v>
      </c>
      <c r="C195" s="93" t="str">
        <f>IF(C182&gt;"",C182,"")</f>
        <v>Benjamin Brinaru</v>
      </c>
      <c r="D195" s="93" t="str">
        <f>IF(G183&gt;"",G183,"")</f>
        <v>Ben Phongkonggoen</v>
      </c>
      <c r="E195" s="111"/>
      <c r="F195" s="112"/>
      <c r="G195" s="94"/>
      <c r="H195" s="112"/>
      <c r="I195" s="94"/>
      <c r="J195" s="94"/>
      <c r="K195" s="96">
        <f t="shared" si="19"/>
      </c>
      <c r="L195" s="97">
        <f t="shared" si="20"/>
      </c>
      <c r="M195" s="98">
        <f t="shared" si="21"/>
      </c>
      <c r="N195" s="99">
        <f t="shared" si="22"/>
      </c>
      <c r="O195" s="28"/>
    </row>
    <row r="196" spans="1:15" ht="16.5" thickBot="1">
      <c r="A196" s="38"/>
      <c r="B196" s="41"/>
      <c r="C196" s="41"/>
      <c r="D196" s="41"/>
      <c r="E196" s="41"/>
      <c r="F196" s="41"/>
      <c r="G196" s="41"/>
      <c r="H196" s="41"/>
      <c r="I196" s="289" t="s">
        <v>225</v>
      </c>
      <c r="J196" s="290"/>
      <c r="K196" s="113">
        <f>IF(ISBLANK(C182),"",SUM(K187:K195))</f>
        <v>15</v>
      </c>
      <c r="L196" s="114">
        <f>IF(ISBLANK(G182),"",SUM(L187:L195))</f>
        <v>6</v>
      </c>
      <c r="M196" s="115">
        <f>IF(ISBLANK(F187),"",SUM(M187:M195))</f>
        <v>5</v>
      </c>
      <c r="N196" s="116">
        <f>IF(ISBLANK(F187),"",SUM(N187:N195))</f>
        <v>1</v>
      </c>
      <c r="O196" s="28"/>
    </row>
    <row r="197" spans="1:15" ht="12.75">
      <c r="A197" s="38"/>
      <c r="B197" s="117" t="s">
        <v>226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118"/>
      <c r="O197" s="28"/>
    </row>
    <row r="198" spans="1:15" ht="12.75">
      <c r="A198" s="38"/>
      <c r="B198" s="119" t="s">
        <v>227</v>
      </c>
      <c r="C198" s="119"/>
      <c r="D198" s="119" t="s">
        <v>228</v>
      </c>
      <c r="E198" s="40"/>
      <c r="F198" s="119"/>
      <c r="G198" s="119" t="s">
        <v>35</v>
      </c>
      <c r="H198" s="40"/>
      <c r="I198" s="119"/>
      <c r="J198" s="120" t="s">
        <v>229</v>
      </c>
      <c r="K198" s="28"/>
      <c r="L198" s="41"/>
      <c r="M198" s="41"/>
      <c r="N198" s="118"/>
      <c r="O198" s="28"/>
    </row>
    <row r="199" spans="1:15" ht="18.75" thickBot="1">
      <c r="A199" s="38"/>
      <c r="B199" s="41"/>
      <c r="C199" s="41"/>
      <c r="D199" s="41"/>
      <c r="E199" s="41"/>
      <c r="F199" s="41"/>
      <c r="G199" s="41"/>
      <c r="H199" s="41"/>
      <c r="I199" s="41"/>
      <c r="J199" s="291" t="str">
        <f>IF(M196=5,C181,IF(N196=5,G181,""))</f>
        <v>MBF</v>
      </c>
      <c r="K199" s="292"/>
      <c r="L199" s="292"/>
      <c r="M199" s="292"/>
      <c r="N199" s="293"/>
      <c r="O199" s="28"/>
    </row>
    <row r="200" spans="1:15" ht="18.75" thickBot="1">
      <c r="A200" s="121"/>
      <c r="B200" s="122"/>
      <c r="C200" s="122"/>
      <c r="D200" s="122"/>
      <c r="E200" s="122"/>
      <c r="F200" s="122"/>
      <c r="G200" s="122"/>
      <c r="H200" s="122"/>
      <c r="I200" s="122"/>
      <c r="J200" s="123"/>
      <c r="K200" s="123"/>
      <c r="L200" s="123"/>
      <c r="M200" s="123"/>
      <c r="N200" s="124"/>
      <c r="O200" s="38"/>
    </row>
    <row r="201" ht="13.5" thickTop="1">
      <c r="B201" s="125" t="s">
        <v>230</v>
      </c>
    </row>
  </sheetData>
  <sheetProtection/>
  <mergeCells count="120">
    <mergeCell ref="J199:N199"/>
    <mergeCell ref="C183:D183"/>
    <mergeCell ref="G183:N183"/>
    <mergeCell ref="C184:D184"/>
    <mergeCell ref="G184:N184"/>
    <mergeCell ref="K186:L186"/>
    <mergeCell ref="I196:J196"/>
    <mergeCell ref="F179:G179"/>
    <mergeCell ref="H179:J179"/>
    <mergeCell ref="L179:N179"/>
    <mergeCell ref="C181:D181"/>
    <mergeCell ref="G181:N181"/>
    <mergeCell ref="C182:D182"/>
    <mergeCell ref="G182:N182"/>
    <mergeCell ref="J164:N164"/>
    <mergeCell ref="F176:G176"/>
    <mergeCell ref="H176:N176"/>
    <mergeCell ref="F177:G177"/>
    <mergeCell ref="H177:N177"/>
    <mergeCell ref="F178:G178"/>
    <mergeCell ref="H178:N178"/>
    <mergeCell ref="C148:D148"/>
    <mergeCell ref="G148:N148"/>
    <mergeCell ref="C149:D149"/>
    <mergeCell ref="G149:N149"/>
    <mergeCell ref="K151:L151"/>
    <mergeCell ref="I161:J161"/>
    <mergeCell ref="F144:G144"/>
    <mergeCell ref="H144:J144"/>
    <mergeCell ref="L144:N144"/>
    <mergeCell ref="C146:D146"/>
    <mergeCell ref="G146:N146"/>
    <mergeCell ref="C147:D147"/>
    <mergeCell ref="G147:N147"/>
    <mergeCell ref="J129:N129"/>
    <mergeCell ref="F141:G141"/>
    <mergeCell ref="H141:N141"/>
    <mergeCell ref="F142:G142"/>
    <mergeCell ref="H142:N142"/>
    <mergeCell ref="F143:G143"/>
    <mergeCell ref="H143:N143"/>
    <mergeCell ref="C113:D113"/>
    <mergeCell ref="G113:N113"/>
    <mergeCell ref="C114:D114"/>
    <mergeCell ref="G114:N114"/>
    <mergeCell ref="K116:L116"/>
    <mergeCell ref="I126:J126"/>
    <mergeCell ref="F109:G109"/>
    <mergeCell ref="H109:J109"/>
    <mergeCell ref="L109:N109"/>
    <mergeCell ref="C111:D111"/>
    <mergeCell ref="G111:N111"/>
    <mergeCell ref="C112:D112"/>
    <mergeCell ref="G112:N112"/>
    <mergeCell ref="J94:N94"/>
    <mergeCell ref="F106:G106"/>
    <mergeCell ref="H106:N106"/>
    <mergeCell ref="F107:G107"/>
    <mergeCell ref="H107:N107"/>
    <mergeCell ref="F108:G108"/>
    <mergeCell ref="H108:N108"/>
    <mergeCell ref="C78:D78"/>
    <mergeCell ref="G78:N78"/>
    <mergeCell ref="C79:D79"/>
    <mergeCell ref="G79:N79"/>
    <mergeCell ref="K81:L81"/>
    <mergeCell ref="I91:J91"/>
    <mergeCell ref="F74:G74"/>
    <mergeCell ref="H74:J74"/>
    <mergeCell ref="L74:N74"/>
    <mergeCell ref="C76:D76"/>
    <mergeCell ref="G76:N76"/>
    <mergeCell ref="C77:D77"/>
    <mergeCell ref="G77:N77"/>
    <mergeCell ref="J59:N59"/>
    <mergeCell ref="F71:G71"/>
    <mergeCell ref="H71:N71"/>
    <mergeCell ref="F72:G72"/>
    <mergeCell ref="H72:N72"/>
    <mergeCell ref="F73:G73"/>
    <mergeCell ref="H73:N73"/>
    <mergeCell ref="C43:D43"/>
    <mergeCell ref="G43:N43"/>
    <mergeCell ref="C44:D44"/>
    <mergeCell ref="G44:N44"/>
    <mergeCell ref="K46:L46"/>
    <mergeCell ref="I56:J56"/>
    <mergeCell ref="F39:G39"/>
    <mergeCell ref="H39:J39"/>
    <mergeCell ref="L39:N39"/>
    <mergeCell ref="C41:D41"/>
    <mergeCell ref="G41:N41"/>
    <mergeCell ref="C42:D42"/>
    <mergeCell ref="G42:N42"/>
    <mergeCell ref="J24:N24"/>
    <mergeCell ref="F36:G36"/>
    <mergeCell ref="H36:N36"/>
    <mergeCell ref="F37:G37"/>
    <mergeCell ref="H37:N37"/>
    <mergeCell ref="F38:G38"/>
    <mergeCell ref="H38:N38"/>
    <mergeCell ref="C8:D8"/>
    <mergeCell ref="G8:N8"/>
    <mergeCell ref="C9:D9"/>
    <mergeCell ref="G9:N9"/>
    <mergeCell ref="K11:L11"/>
    <mergeCell ref="I21:J21"/>
    <mergeCell ref="F4:G4"/>
    <mergeCell ref="H4:J4"/>
    <mergeCell ref="L4:N4"/>
    <mergeCell ref="C6:D6"/>
    <mergeCell ref="G6:N6"/>
    <mergeCell ref="C7:D7"/>
    <mergeCell ref="G7:N7"/>
    <mergeCell ref="F1:G1"/>
    <mergeCell ref="H1:N1"/>
    <mergeCell ref="F2:G2"/>
    <mergeCell ref="H2:N2"/>
    <mergeCell ref="F3:G3"/>
    <mergeCell ref="H3:N3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294"/>
      <c r="B2" s="295" t="s">
        <v>0</v>
      </c>
      <c r="C2" s="296"/>
      <c r="D2" s="296"/>
      <c r="E2" s="297"/>
      <c r="F2" s="298"/>
      <c r="G2" s="299"/>
      <c r="H2" s="299"/>
      <c r="I2" s="300"/>
      <c r="J2" s="300"/>
    </row>
    <row r="3" spans="1:10" ht="15" customHeight="1">
      <c r="A3" s="294"/>
      <c r="B3" s="301" t="s">
        <v>371</v>
      </c>
      <c r="C3" s="300"/>
      <c r="D3" s="300"/>
      <c r="E3" s="302"/>
      <c r="F3" s="298"/>
      <c r="G3" s="299"/>
      <c r="H3" s="299"/>
      <c r="I3" s="300"/>
      <c r="J3" s="300"/>
    </row>
    <row r="4" spans="1:10" ht="15" customHeight="1">
      <c r="A4" s="294"/>
      <c r="B4" s="303" t="s">
        <v>372</v>
      </c>
      <c r="C4" s="304"/>
      <c r="D4" s="304"/>
      <c r="E4" s="305"/>
      <c r="F4" s="298"/>
      <c r="G4" s="299"/>
      <c r="H4" s="299"/>
      <c r="I4" s="300"/>
      <c r="J4" s="300"/>
    </row>
    <row r="5" spans="1:10" ht="15" customHeight="1">
      <c r="A5" s="306"/>
      <c r="B5" s="307"/>
      <c r="C5" s="307"/>
      <c r="D5" s="307"/>
      <c r="E5" s="307"/>
      <c r="F5" s="306"/>
      <c r="G5" s="306"/>
      <c r="H5" s="306"/>
      <c r="I5" s="300"/>
      <c r="J5" s="300"/>
    </row>
    <row r="6" spans="1:10" ht="14.25" customHeight="1">
      <c r="A6" s="308"/>
      <c r="B6" s="308" t="s">
        <v>3</v>
      </c>
      <c r="C6" s="308" t="s">
        <v>4</v>
      </c>
      <c r="D6" s="308" t="s">
        <v>5</v>
      </c>
      <c r="E6" s="308" t="s">
        <v>6</v>
      </c>
      <c r="F6" s="308" t="s">
        <v>7</v>
      </c>
      <c r="G6" s="308" t="s">
        <v>8</v>
      </c>
      <c r="H6" s="308" t="s">
        <v>9</v>
      </c>
      <c r="I6" s="309"/>
      <c r="J6" s="310"/>
    </row>
    <row r="7" spans="1:10" ht="14.25" customHeight="1">
      <c r="A7" s="308" t="s">
        <v>10</v>
      </c>
      <c r="B7" s="308" t="s">
        <v>109</v>
      </c>
      <c r="C7" s="308" t="s">
        <v>100</v>
      </c>
      <c r="D7" s="308" t="s">
        <v>17</v>
      </c>
      <c r="E7" s="308" t="s">
        <v>20</v>
      </c>
      <c r="F7" s="308" t="s">
        <v>358</v>
      </c>
      <c r="G7" s="308" t="s">
        <v>373</v>
      </c>
      <c r="H7" s="308" t="s">
        <v>10</v>
      </c>
      <c r="I7" s="309"/>
      <c r="J7" s="310"/>
    </row>
    <row r="8" spans="1:10" ht="14.25" customHeight="1">
      <c r="A8" s="308" t="s">
        <v>14</v>
      </c>
      <c r="B8" s="308" t="s">
        <v>110</v>
      </c>
      <c r="C8" s="308" t="s">
        <v>95</v>
      </c>
      <c r="D8" s="308" t="s">
        <v>23</v>
      </c>
      <c r="E8" s="308" t="s">
        <v>10</v>
      </c>
      <c r="F8" s="308" t="s">
        <v>374</v>
      </c>
      <c r="G8" s="308" t="s">
        <v>375</v>
      </c>
      <c r="H8" s="308" t="s">
        <v>20</v>
      </c>
      <c r="I8" s="309"/>
      <c r="J8" s="310"/>
    </row>
    <row r="9" spans="1:10" ht="14.25" customHeight="1">
      <c r="A9" s="308" t="s">
        <v>20</v>
      </c>
      <c r="B9" s="308" t="s">
        <v>111</v>
      </c>
      <c r="C9" s="308" t="s">
        <v>112</v>
      </c>
      <c r="D9" s="308" t="s">
        <v>22</v>
      </c>
      <c r="E9" s="308" t="s">
        <v>10</v>
      </c>
      <c r="F9" s="308" t="s">
        <v>376</v>
      </c>
      <c r="G9" s="308" t="s">
        <v>377</v>
      </c>
      <c r="H9" s="308" t="s">
        <v>14</v>
      </c>
      <c r="I9" s="309"/>
      <c r="J9" s="310"/>
    </row>
    <row r="10" spans="1:10" ht="14.25" customHeight="1">
      <c r="A10" s="308" t="s">
        <v>24</v>
      </c>
      <c r="B10" s="308" t="s">
        <v>113</v>
      </c>
      <c r="C10" s="308" t="s">
        <v>107</v>
      </c>
      <c r="D10" s="308" t="s">
        <v>16</v>
      </c>
      <c r="E10" s="308" t="s">
        <v>10</v>
      </c>
      <c r="F10" s="308" t="s">
        <v>378</v>
      </c>
      <c r="G10" s="308" t="s">
        <v>379</v>
      </c>
      <c r="H10" s="308" t="s">
        <v>24</v>
      </c>
      <c r="I10" s="309"/>
      <c r="J10" s="310"/>
    </row>
    <row r="11" spans="1:10" ht="14.25" customHeight="1">
      <c r="A11" s="308" t="s">
        <v>67</v>
      </c>
      <c r="B11" s="308"/>
      <c r="C11" s="308"/>
      <c r="D11" s="308"/>
      <c r="E11" s="308"/>
      <c r="F11" s="308"/>
      <c r="G11" s="308"/>
      <c r="H11" s="308"/>
      <c r="I11" s="309"/>
      <c r="J11" s="310"/>
    </row>
    <row r="12" spans="1:10" ht="15" customHeight="1">
      <c r="A12" s="311"/>
      <c r="B12" s="311"/>
      <c r="C12" s="312"/>
      <c r="D12" s="312"/>
      <c r="E12" s="312"/>
      <c r="F12" s="312"/>
      <c r="G12" s="312"/>
      <c r="H12" s="312"/>
      <c r="I12" s="313"/>
      <c r="J12" s="313"/>
    </row>
    <row r="13" spans="1:10" ht="14.25" customHeight="1">
      <c r="A13" s="310"/>
      <c r="B13" s="314"/>
      <c r="C13" s="308"/>
      <c r="D13" s="308" t="s">
        <v>29</v>
      </c>
      <c r="E13" s="308" t="s">
        <v>30</v>
      </c>
      <c r="F13" s="308" t="s">
        <v>31</v>
      </c>
      <c r="G13" s="308" t="s">
        <v>32</v>
      </c>
      <c r="H13" s="308" t="s">
        <v>33</v>
      </c>
      <c r="I13" s="308" t="s">
        <v>34</v>
      </c>
      <c r="J13" s="308" t="s">
        <v>35</v>
      </c>
    </row>
    <row r="14" spans="1:10" ht="14.25" customHeight="1">
      <c r="A14" s="310"/>
      <c r="B14" s="314"/>
      <c r="C14" s="308" t="s">
        <v>69</v>
      </c>
      <c r="D14" s="308"/>
      <c r="E14" s="308"/>
      <c r="F14" s="308"/>
      <c r="G14" s="308"/>
      <c r="H14" s="308"/>
      <c r="I14" s="308"/>
      <c r="J14" s="308" t="s">
        <v>24</v>
      </c>
    </row>
    <row r="15" spans="1:10" ht="14.25" customHeight="1">
      <c r="A15" s="310"/>
      <c r="B15" s="314"/>
      <c r="C15" s="308" t="s">
        <v>41</v>
      </c>
      <c r="D15" s="308" t="s">
        <v>297</v>
      </c>
      <c r="E15" s="308" t="s">
        <v>296</v>
      </c>
      <c r="F15" s="308" t="s">
        <v>380</v>
      </c>
      <c r="G15" s="308" t="s">
        <v>292</v>
      </c>
      <c r="H15" s="308"/>
      <c r="I15" s="308" t="s">
        <v>259</v>
      </c>
      <c r="J15" s="308" t="s">
        <v>20</v>
      </c>
    </row>
    <row r="16" spans="1:10" ht="14.25" customHeight="1">
      <c r="A16" s="310"/>
      <c r="B16" s="314"/>
      <c r="C16" s="308" t="s">
        <v>39</v>
      </c>
      <c r="D16" s="308" t="s">
        <v>297</v>
      </c>
      <c r="E16" s="308" t="s">
        <v>327</v>
      </c>
      <c r="F16" s="308" t="s">
        <v>292</v>
      </c>
      <c r="G16" s="308"/>
      <c r="H16" s="308"/>
      <c r="I16" s="308" t="s">
        <v>256</v>
      </c>
      <c r="J16" s="308" t="s">
        <v>14</v>
      </c>
    </row>
    <row r="17" spans="1:10" ht="14.25" customHeight="1">
      <c r="A17" s="310"/>
      <c r="B17" s="314"/>
      <c r="C17" s="308" t="s">
        <v>70</v>
      </c>
      <c r="D17" s="308"/>
      <c r="E17" s="308"/>
      <c r="F17" s="308"/>
      <c r="G17" s="308"/>
      <c r="H17" s="308"/>
      <c r="I17" s="308"/>
      <c r="J17" s="308" t="s">
        <v>10</v>
      </c>
    </row>
    <row r="18" spans="1:10" ht="14.25" customHeight="1">
      <c r="A18" s="310"/>
      <c r="B18" s="314"/>
      <c r="C18" s="308" t="s">
        <v>51</v>
      </c>
      <c r="D18" s="308" t="s">
        <v>317</v>
      </c>
      <c r="E18" s="308" t="s">
        <v>381</v>
      </c>
      <c r="F18" s="308" t="s">
        <v>348</v>
      </c>
      <c r="G18" s="308" t="s">
        <v>294</v>
      </c>
      <c r="H18" s="308" t="s">
        <v>326</v>
      </c>
      <c r="I18" s="308" t="s">
        <v>49</v>
      </c>
      <c r="J18" s="308" t="s">
        <v>67</v>
      </c>
    </row>
    <row r="19" spans="1:10" ht="14.25" customHeight="1">
      <c r="A19" s="310"/>
      <c r="B19" s="314"/>
      <c r="C19" s="308" t="s">
        <v>46</v>
      </c>
      <c r="D19" s="308" t="s">
        <v>316</v>
      </c>
      <c r="E19" s="308" t="s">
        <v>316</v>
      </c>
      <c r="F19" s="308" t="s">
        <v>284</v>
      </c>
      <c r="G19" s="308"/>
      <c r="H19" s="308"/>
      <c r="I19" s="308" t="s">
        <v>256</v>
      </c>
      <c r="J19" s="308" t="s">
        <v>20</v>
      </c>
    </row>
    <row r="20" spans="1:10" ht="14.25" customHeight="1">
      <c r="A20" s="310"/>
      <c r="B20" s="314"/>
      <c r="C20" s="308" t="s">
        <v>49</v>
      </c>
      <c r="D20" s="308" t="s">
        <v>298</v>
      </c>
      <c r="E20" s="308" t="s">
        <v>320</v>
      </c>
      <c r="F20" s="308" t="s">
        <v>292</v>
      </c>
      <c r="G20" s="308" t="s">
        <v>326</v>
      </c>
      <c r="H20" s="308"/>
      <c r="I20" s="308" t="s">
        <v>39</v>
      </c>
      <c r="J20" s="308" t="s">
        <v>67</v>
      </c>
    </row>
    <row r="21" spans="1:10" ht="14.25" customHeight="1">
      <c r="A21" s="310"/>
      <c r="B21" s="314"/>
      <c r="C21" s="308" t="s">
        <v>71</v>
      </c>
      <c r="D21" s="308"/>
      <c r="E21" s="308"/>
      <c r="F21" s="308"/>
      <c r="G21" s="308"/>
      <c r="H21" s="308"/>
      <c r="I21" s="308"/>
      <c r="J21" s="308" t="s">
        <v>10</v>
      </c>
    </row>
    <row r="22" spans="1:10" ht="14.25" customHeight="1">
      <c r="A22" s="310"/>
      <c r="B22" s="314"/>
      <c r="C22" s="308" t="s">
        <v>50</v>
      </c>
      <c r="D22" s="308" t="s">
        <v>297</v>
      </c>
      <c r="E22" s="308" t="s">
        <v>316</v>
      </c>
      <c r="F22" s="308" t="s">
        <v>282</v>
      </c>
      <c r="G22" s="308"/>
      <c r="H22" s="308"/>
      <c r="I22" s="308" t="s">
        <v>256</v>
      </c>
      <c r="J22" s="308" t="s">
        <v>24</v>
      </c>
    </row>
    <row r="23" spans="1:10" ht="14.25" customHeight="1">
      <c r="A23" s="310"/>
      <c r="B23" s="314"/>
      <c r="C23" s="308" t="s">
        <v>72</v>
      </c>
      <c r="D23" s="308"/>
      <c r="E23" s="308"/>
      <c r="F23" s="308"/>
      <c r="G23" s="308"/>
      <c r="H23" s="308"/>
      <c r="I23" s="308"/>
      <c r="J23" s="308" t="s">
        <v>14</v>
      </c>
    </row>
    <row r="24" spans="1:10" ht="15" customHeight="1">
      <c r="A24" s="310"/>
      <c r="B24" s="310"/>
      <c r="C24" s="311"/>
      <c r="D24" s="311"/>
      <c r="E24" s="311"/>
      <c r="F24" s="311"/>
      <c r="G24" s="311"/>
      <c r="H24" s="311"/>
      <c r="I24" s="311"/>
      <c r="J24" s="311"/>
    </row>
    <row r="25" spans="1:10" ht="14.25" customHeight="1">
      <c r="A25" s="308"/>
      <c r="B25" s="308" t="s">
        <v>3</v>
      </c>
      <c r="C25" s="308" t="s">
        <v>52</v>
      </c>
      <c r="D25" s="308" t="s">
        <v>5</v>
      </c>
      <c r="E25" s="308" t="s">
        <v>6</v>
      </c>
      <c r="F25" s="308" t="s">
        <v>7</v>
      </c>
      <c r="G25" s="308" t="s">
        <v>8</v>
      </c>
      <c r="H25" s="308" t="s">
        <v>9</v>
      </c>
      <c r="I25" s="309"/>
      <c r="J25" s="310"/>
    </row>
    <row r="26" spans="1:10" ht="14.25" customHeight="1">
      <c r="A26" s="308" t="s">
        <v>10</v>
      </c>
      <c r="B26" s="308" t="s">
        <v>114</v>
      </c>
      <c r="C26" s="308" t="s">
        <v>99</v>
      </c>
      <c r="D26" s="308" t="s">
        <v>17</v>
      </c>
      <c r="E26" s="308" t="s">
        <v>24</v>
      </c>
      <c r="F26" s="308" t="s">
        <v>349</v>
      </c>
      <c r="G26" s="308" t="s">
        <v>382</v>
      </c>
      <c r="H26" s="308" t="s">
        <v>10</v>
      </c>
      <c r="I26" s="309"/>
      <c r="J26" s="310"/>
    </row>
    <row r="27" spans="1:10" ht="14.25" customHeight="1">
      <c r="A27" s="308" t="s">
        <v>14</v>
      </c>
      <c r="B27" s="308" t="s">
        <v>115</v>
      </c>
      <c r="C27" s="308" t="s">
        <v>106</v>
      </c>
      <c r="D27" s="308" t="s">
        <v>94</v>
      </c>
      <c r="E27" s="308" t="s">
        <v>20</v>
      </c>
      <c r="F27" s="308" t="s">
        <v>383</v>
      </c>
      <c r="G27" s="308" t="s">
        <v>384</v>
      </c>
      <c r="H27" s="308" t="s">
        <v>14</v>
      </c>
      <c r="I27" s="309"/>
      <c r="J27" s="310"/>
    </row>
    <row r="28" spans="1:10" ht="14.25" customHeight="1">
      <c r="A28" s="308" t="s">
        <v>20</v>
      </c>
      <c r="B28" s="308" t="s">
        <v>116</v>
      </c>
      <c r="C28" s="308" t="s">
        <v>96</v>
      </c>
      <c r="D28" s="308" t="s">
        <v>23</v>
      </c>
      <c r="E28" s="308" t="s">
        <v>10</v>
      </c>
      <c r="F28" s="308" t="s">
        <v>346</v>
      </c>
      <c r="G28" s="308" t="s">
        <v>385</v>
      </c>
      <c r="H28" s="308" t="s">
        <v>24</v>
      </c>
      <c r="I28" s="309"/>
      <c r="J28" s="310"/>
    </row>
    <row r="29" spans="1:10" ht="14.25" customHeight="1">
      <c r="A29" s="308" t="s">
        <v>24</v>
      </c>
      <c r="B29" s="308" t="s">
        <v>117</v>
      </c>
      <c r="C29" s="308" t="s">
        <v>101</v>
      </c>
      <c r="D29" s="308" t="s">
        <v>17</v>
      </c>
      <c r="E29" s="308" t="s">
        <v>14</v>
      </c>
      <c r="F29" s="308" t="s">
        <v>386</v>
      </c>
      <c r="G29" s="308" t="s">
        <v>387</v>
      </c>
      <c r="H29" s="308" t="s">
        <v>20</v>
      </c>
      <c r="I29" s="309"/>
      <c r="J29" s="310"/>
    </row>
    <row r="30" spans="1:10" ht="14.25" customHeight="1">
      <c r="A30" s="308" t="s">
        <v>67</v>
      </c>
      <c r="B30" s="308" t="s">
        <v>118</v>
      </c>
      <c r="C30" s="308" t="s">
        <v>108</v>
      </c>
      <c r="D30" s="308" t="s">
        <v>16</v>
      </c>
      <c r="E30" s="308" t="s">
        <v>163</v>
      </c>
      <c r="F30" s="308" t="s">
        <v>388</v>
      </c>
      <c r="G30" s="308" t="s">
        <v>389</v>
      </c>
      <c r="H30" s="308" t="s">
        <v>67</v>
      </c>
      <c r="I30" s="309"/>
      <c r="J30" s="310"/>
    </row>
    <row r="31" spans="1:10" ht="15" customHeight="1">
      <c r="A31" s="311"/>
      <c r="B31" s="311"/>
      <c r="C31" s="312"/>
      <c r="D31" s="312"/>
      <c r="E31" s="312"/>
      <c r="F31" s="312"/>
      <c r="G31" s="312"/>
      <c r="H31" s="312"/>
      <c r="I31" s="313"/>
      <c r="J31" s="313"/>
    </row>
    <row r="32" spans="1:10" ht="14.25" customHeight="1">
      <c r="A32" s="310"/>
      <c r="B32" s="314"/>
      <c r="C32" s="308"/>
      <c r="D32" s="308" t="s">
        <v>29</v>
      </c>
      <c r="E32" s="308" t="s">
        <v>30</v>
      </c>
      <c r="F32" s="308" t="s">
        <v>31</v>
      </c>
      <c r="G32" s="308" t="s">
        <v>32</v>
      </c>
      <c r="H32" s="308" t="s">
        <v>33</v>
      </c>
      <c r="I32" s="308" t="s">
        <v>34</v>
      </c>
      <c r="J32" s="308" t="s">
        <v>35</v>
      </c>
    </row>
    <row r="33" spans="1:10" ht="14.25" customHeight="1">
      <c r="A33" s="310"/>
      <c r="B33" s="314"/>
      <c r="C33" s="308" t="s">
        <v>69</v>
      </c>
      <c r="D33" s="308" t="s">
        <v>297</v>
      </c>
      <c r="E33" s="308" t="s">
        <v>327</v>
      </c>
      <c r="F33" s="308" t="s">
        <v>316</v>
      </c>
      <c r="G33" s="308"/>
      <c r="H33" s="308"/>
      <c r="I33" s="308" t="s">
        <v>256</v>
      </c>
      <c r="J33" s="308" t="s">
        <v>24</v>
      </c>
    </row>
    <row r="34" spans="1:10" ht="14.25" customHeight="1">
      <c r="A34" s="310"/>
      <c r="B34" s="314"/>
      <c r="C34" s="308" t="s">
        <v>41</v>
      </c>
      <c r="D34" s="308" t="s">
        <v>295</v>
      </c>
      <c r="E34" s="308" t="s">
        <v>317</v>
      </c>
      <c r="F34" s="308" t="s">
        <v>317</v>
      </c>
      <c r="G34" s="308" t="s">
        <v>293</v>
      </c>
      <c r="H34" s="308" t="s">
        <v>316</v>
      </c>
      <c r="I34" s="308" t="s">
        <v>273</v>
      </c>
      <c r="J34" s="308" t="s">
        <v>20</v>
      </c>
    </row>
    <row r="35" spans="1:10" ht="14.25" customHeight="1">
      <c r="A35" s="310"/>
      <c r="B35" s="314"/>
      <c r="C35" s="308" t="s">
        <v>39</v>
      </c>
      <c r="D35" s="308" t="s">
        <v>292</v>
      </c>
      <c r="E35" s="308" t="s">
        <v>316</v>
      </c>
      <c r="F35" s="308" t="s">
        <v>318</v>
      </c>
      <c r="G35" s="308"/>
      <c r="H35" s="308"/>
      <c r="I35" s="308" t="s">
        <v>256</v>
      </c>
      <c r="J35" s="308" t="s">
        <v>14</v>
      </c>
    </row>
    <row r="36" spans="1:10" ht="14.25" customHeight="1">
      <c r="A36" s="310"/>
      <c r="B36" s="314"/>
      <c r="C36" s="308" t="s">
        <v>70</v>
      </c>
      <c r="D36" s="308" t="s">
        <v>292</v>
      </c>
      <c r="E36" s="308" t="s">
        <v>316</v>
      </c>
      <c r="F36" s="308" t="s">
        <v>284</v>
      </c>
      <c r="G36" s="308"/>
      <c r="H36" s="308"/>
      <c r="I36" s="308" t="s">
        <v>256</v>
      </c>
      <c r="J36" s="308" t="s">
        <v>10</v>
      </c>
    </row>
    <row r="37" spans="1:10" ht="14.25" customHeight="1">
      <c r="A37" s="310"/>
      <c r="B37" s="314"/>
      <c r="C37" s="308" t="s">
        <v>51</v>
      </c>
      <c r="D37" s="308" t="s">
        <v>286</v>
      </c>
      <c r="E37" s="308" t="s">
        <v>317</v>
      </c>
      <c r="F37" s="308" t="s">
        <v>326</v>
      </c>
      <c r="G37" s="308" t="s">
        <v>282</v>
      </c>
      <c r="H37" s="308" t="s">
        <v>295</v>
      </c>
      <c r="I37" s="308" t="s">
        <v>49</v>
      </c>
      <c r="J37" s="308" t="s">
        <v>67</v>
      </c>
    </row>
    <row r="38" spans="1:10" ht="14.25" customHeight="1">
      <c r="A38" s="310"/>
      <c r="B38" s="314"/>
      <c r="C38" s="308" t="s">
        <v>46</v>
      </c>
      <c r="D38" s="308" t="s">
        <v>282</v>
      </c>
      <c r="E38" s="308" t="s">
        <v>390</v>
      </c>
      <c r="F38" s="308" t="s">
        <v>316</v>
      </c>
      <c r="G38" s="308" t="s">
        <v>317</v>
      </c>
      <c r="H38" s="308"/>
      <c r="I38" s="308" t="s">
        <v>259</v>
      </c>
      <c r="J38" s="308" t="s">
        <v>20</v>
      </c>
    </row>
    <row r="39" spans="1:10" ht="14.25" customHeight="1">
      <c r="A39" s="310"/>
      <c r="B39" s="314"/>
      <c r="C39" s="308" t="s">
        <v>49</v>
      </c>
      <c r="D39" s="308" t="s">
        <v>292</v>
      </c>
      <c r="E39" s="308" t="s">
        <v>297</v>
      </c>
      <c r="F39" s="308" t="s">
        <v>297</v>
      </c>
      <c r="G39" s="308"/>
      <c r="H39" s="308"/>
      <c r="I39" s="308" t="s">
        <v>256</v>
      </c>
      <c r="J39" s="308" t="s">
        <v>67</v>
      </c>
    </row>
    <row r="40" spans="1:10" ht="14.25" customHeight="1">
      <c r="A40" s="310"/>
      <c r="B40" s="314"/>
      <c r="C40" s="308" t="s">
        <v>71</v>
      </c>
      <c r="D40" s="308" t="s">
        <v>282</v>
      </c>
      <c r="E40" s="308" t="s">
        <v>296</v>
      </c>
      <c r="F40" s="308" t="s">
        <v>296</v>
      </c>
      <c r="G40" s="308"/>
      <c r="H40" s="308"/>
      <c r="I40" s="308" t="s">
        <v>256</v>
      </c>
      <c r="J40" s="308" t="s">
        <v>10</v>
      </c>
    </row>
    <row r="41" spans="1:10" ht="14.25" customHeight="1">
      <c r="A41" s="310"/>
      <c r="B41" s="314"/>
      <c r="C41" s="308" t="s">
        <v>50</v>
      </c>
      <c r="D41" s="308" t="s">
        <v>284</v>
      </c>
      <c r="E41" s="308" t="s">
        <v>318</v>
      </c>
      <c r="F41" s="308" t="s">
        <v>282</v>
      </c>
      <c r="G41" s="308"/>
      <c r="H41" s="308"/>
      <c r="I41" s="308" t="s">
        <v>256</v>
      </c>
      <c r="J41" s="308" t="s">
        <v>24</v>
      </c>
    </row>
    <row r="42" spans="1:10" ht="14.25" customHeight="1">
      <c r="A42" s="310"/>
      <c r="B42" s="314"/>
      <c r="C42" s="308" t="s">
        <v>72</v>
      </c>
      <c r="D42" s="308" t="s">
        <v>319</v>
      </c>
      <c r="E42" s="308" t="s">
        <v>296</v>
      </c>
      <c r="F42" s="308" t="s">
        <v>380</v>
      </c>
      <c r="G42" s="308" t="s">
        <v>282</v>
      </c>
      <c r="H42" s="308"/>
      <c r="I42" s="308" t="s">
        <v>259</v>
      </c>
      <c r="J42" s="308" t="s">
        <v>14</v>
      </c>
    </row>
    <row r="43" spans="1:10" ht="15" customHeight="1">
      <c r="A43" s="310"/>
      <c r="B43" s="310"/>
      <c r="C43" s="311"/>
      <c r="D43" s="311"/>
      <c r="E43" s="311"/>
      <c r="F43" s="311"/>
      <c r="G43" s="311"/>
      <c r="H43" s="311"/>
      <c r="I43" s="311"/>
      <c r="J43" s="311"/>
    </row>
    <row r="44" spans="1:10" ht="14.25" customHeight="1">
      <c r="A44" s="308"/>
      <c r="B44" s="308" t="s">
        <v>3</v>
      </c>
      <c r="C44" s="308" t="s">
        <v>79</v>
      </c>
      <c r="D44" s="308" t="s">
        <v>5</v>
      </c>
      <c r="E44" s="308" t="s">
        <v>6</v>
      </c>
      <c r="F44" s="308" t="s">
        <v>7</v>
      </c>
      <c r="G44" s="308" t="s">
        <v>8</v>
      </c>
      <c r="H44" s="308" t="s">
        <v>9</v>
      </c>
      <c r="I44" s="309"/>
      <c r="J44" s="310"/>
    </row>
    <row r="45" spans="1:10" ht="14.25" customHeight="1">
      <c r="A45" s="308" t="s">
        <v>10</v>
      </c>
      <c r="B45" s="308"/>
      <c r="C45" s="308"/>
      <c r="D45" s="308"/>
      <c r="E45" s="308"/>
      <c r="F45" s="308"/>
      <c r="G45" s="308"/>
      <c r="H45" s="308"/>
      <c r="I45" s="309"/>
      <c r="J45" s="310"/>
    </row>
    <row r="46" spans="1:10" ht="14.25" customHeight="1">
      <c r="A46" s="308" t="s">
        <v>14</v>
      </c>
      <c r="B46" s="308" t="s">
        <v>73</v>
      </c>
      <c r="C46" s="308" t="s">
        <v>27</v>
      </c>
      <c r="D46" s="308" t="s">
        <v>13</v>
      </c>
      <c r="E46" s="308" t="s">
        <v>20</v>
      </c>
      <c r="F46" s="308" t="s">
        <v>340</v>
      </c>
      <c r="G46" s="308" t="s">
        <v>391</v>
      </c>
      <c r="H46" s="308" t="s">
        <v>10</v>
      </c>
      <c r="I46" s="309"/>
      <c r="J46" s="310"/>
    </row>
    <row r="47" spans="1:10" ht="14.25" customHeight="1">
      <c r="A47" s="308" t="s">
        <v>20</v>
      </c>
      <c r="B47" s="308" t="s">
        <v>119</v>
      </c>
      <c r="C47" s="308" t="s">
        <v>104</v>
      </c>
      <c r="D47" s="308" t="s">
        <v>94</v>
      </c>
      <c r="E47" s="308" t="s">
        <v>14</v>
      </c>
      <c r="F47" s="308" t="s">
        <v>392</v>
      </c>
      <c r="G47" s="308" t="s">
        <v>393</v>
      </c>
      <c r="H47" s="308" t="s">
        <v>14</v>
      </c>
      <c r="I47" s="309"/>
      <c r="J47" s="310"/>
    </row>
    <row r="48" spans="1:10" ht="14.25" customHeight="1">
      <c r="A48" s="308" t="s">
        <v>24</v>
      </c>
      <c r="B48" s="308" t="s">
        <v>120</v>
      </c>
      <c r="C48" s="308" t="s">
        <v>97</v>
      </c>
      <c r="D48" s="308" t="s">
        <v>23</v>
      </c>
      <c r="E48" s="308" t="s">
        <v>10</v>
      </c>
      <c r="F48" s="308" t="s">
        <v>165</v>
      </c>
      <c r="G48" s="308" t="s">
        <v>394</v>
      </c>
      <c r="H48" s="308" t="s">
        <v>20</v>
      </c>
      <c r="I48" s="309"/>
      <c r="J48" s="310"/>
    </row>
    <row r="49" spans="1:10" ht="14.25" customHeight="1">
      <c r="A49" s="308" t="s">
        <v>67</v>
      </c>
      <c r="B49" s="308" t="s">
        <v>121</v>
      </c>
      <c r="C49" s="308" t="s">
        <v>122</v>
      </c>
      <c r="D49" s="308" t="s">
        <v>17</v>
      </c>
      <c r="E49" s="308" t="s">
        <v>163</v>
      </c>
      <c r="F49" s="308" t="s">
        <v>361</v>
      </c>
      <c r="G49" s="308" t="s">
        <v>395</v>
      </c>
      <c r="H49" s="308" t="s">
        <v>24</v>
      </c>
      <c r="I49" s="309"/>
      <c r="J49" s="310"/>
    </row>
    <row r="50" spans="1:10" ht="15" customHeight="1">
      <c r="A50" s="311"/>
      <c r="B50" s="311"/>
      <c r="C50" s="312"/>
      <c r="D50" s="312"/>
      <c r="E50" s="312"/>
      <c r="F50" s="312"/>
      <c r="G50" s="312"/>
      <c r="H50" s="312"/>
      <c r="I50" s="313"/>
      <c r="J50" s="313"/>
    </row>
    <row r="51" spans="1:10" ht="14.25" customHeight="1">
      <c r="A51" s="310"/>
      <c r="B51" s="314"/>
      <c r="C51" s="308"/>
      <c r="D51" s="308" t="s">
        <v>29</v>
      </c>
      <c r="E51" s="308" t="s">
        <v>30</v>
      </c>
      <c r="F51" s="308" t="s">
        <v>31</v>
      </c>
      <c r="G51" s="308" t="s">
        <v>32</v>
      </c>
      <c r="H51" s="308" t="s">
        <v>33</v>
      </c>
      <c r="I51" s="308" t="s">
        <v>34</v>
      </c>
      <c r="J51" s="308" t="s">
        <v>35</v>
      </c>
    </row>
    <row r="52" spans="1:10" ht="14.25" customHeight="1">
      <c r="A52" s="310"/>
      <c r="B52" s="314"/>
      <c r="C52" s="308" t="s">
        <v>69</v>
      </c>
      <c r="D52" s="308"/>
      <c r="E52" s="308"/>
      <c r="F52" s="308"/>
      <c r="G52" s="308"/>
      <c r="H52" s="308"/>
      <c r="I52" s="308"/>
      <c r="J52" s="308" t="s">
        <v>24</v>
      </c>
    </row>
    <row r="53" spans="1:10" ht="14.25" customHeight="1">
      <c r="A53" s="310"/>
      <c r="B53" s="314"/>
      <c r="C53" s="308" t="s">
        <v>41</v>
      </c>
      <c r="D53" s="308" t="s">
        <v>297</v>
      </c>
      <c r="E53" s="308" t="s">
        <v>292</v>
      </c>
      <c r="F53" s="308" t="s">
        <v>285</v>
      </c>
      <c r="G53" s="308" t="s">
        <v>297</v>
      </c>
      <c r="H53" s="308"/>
      <c r="I53" s="308" t="s">
        <v>259</v>
      </c>
      <c r="J53" s="308" t="s">
        <v>20</v>
      </c>
    </row>
    <row r="54" spans="1:10" ht="14.25" customHeight="1">
      <c r="A54" s="310"/>
      <c r="B54" s="314"/>
      <c r="C54" s="308" t="s">
        <v>39</v>
      </c>
      <c r="D54" s="308"/>
      <c r="E54" s="308"/>
      <c r="F54" s="308"/>
      <c r="G54" s="308"/>
      <c r="H54" s="308"/>
      <c r="I54" s="308"/>
      <c r="J54" s="308" t="s">
        <v>14</v>
      </c>
    </row>
    <row r="55" spans="1:10" ht="14.25" customHeight="1">
      <c r="A55" s="310"/>
      <c r="B55" s="314"/>
      <c r="C55" s="308" t="s">
        <v>70</v>
      </c>
      <c r="D55" s="308" t="s">
        <v>316</v>
      </c>
      <c r="E55" s="308" t="s">
        <v>316</v>
      </c>
      <c r="F55" s="308" t="s">
        <v>316</v>
      </c>
      <c r="G55" s="308"/>
      <c r="H55" s="308"/>
      <c r="I55" s="308" t="s">
        <v>256</v>
      </c>
      <c r="J55" s="308" t="s">
        <v>10</v>
      </c>
    </row>
    <row r="56" spans="1:10" ht="14.25" customHeight="1">
      <c r="A56" s="310"/>
      <c r="B56" s="314"/>
      <c r="C56" s="308" t="s">
        <v>51</v>
      </c>
      <c r="D56" s="308" t="s">
        <v>396</v>
      </c>
      <c r="E56" s="308" t="s">
        <v>296</v>
      </c>
      <c r="F56" s="308" t="s">
        <v>296</v>
      </c>
      <c r="G56" s="308"/>
      <c r="H56" s="308"/>
      <c r="I56" s="308" t="s">
        <v>256</v>
      </c>
      <c r="J56" s="308" t="s">
        <v>67</v>
      </c>
    </row>
    <row r="57" spans="1:10" ht="14.25" customHeight="1">
      <c r="A57" s="310"/>
      <c r="B57" s="314"/>
      <c r="C57" s="308" t="s">
        <v>46</v>
      </c>
      <c r="D57" s="308"/>
      <c r="E57" s="308"/>
      <c r="F57" s="308"/>
      <c r="G57" s="308"/>
      <c r="H57" s="308"/>
      <c r="I57" s="308"/>
      <c r="J57" s="308" t="s">
        <v>20</v>
      </c>
    </row>
    <row r="58" spans="1:10" ht="14.25" customHeight="1">
      <c r="A58" s="310"/>
      <c r="B58" s="314"/>
      <c r="C58" s="308" t="s">
        <v>49</v>
      </c>
      <c r="D58" s="308" t="s">
        <v>294</v>
      </c>
      <c r="E58" s="308" t="s">
        <v>348</v>
      </c>
      <c r="F58" s="308" t="s">
        <v>286</v>
      </c>
      <c r="G58" s="308" t="s">
        <v>296</v>
      </c>
      <c r="H58" s="308" t="s">
        <v>296</v>
      </c>
      <c r="I58" s="308" t="s">
        <v>273</v>
      </c>
      <c r="J58" s="308" t="s">
        <v>67</v>
      </c>
    </row>
    <row r="59" spans="1:10" ht="14.25" customHeight="1">
      <c r="A59" s="310"/>
      <c r="B59" s="314"/>
      <c r="C59" s="308" t="s">
        <v>71</v>
      </c>
      <c r="D59" s="308" t="s">
        <v>318</v>
      </c>
      <c r="E59" s="308" t="s">
        <v>317</v>
      </c>
      <c r="F59" s="308" t="s">
        <v>282</v>
      </c>
      <c r="G59" s="308"/>
      <c r="H59" s="308"/>
      <c r="I59" s="308" t="s">
        <v>256</v>
      </c>
      <c r="J59" s="308" t="s">
        <v>10</v>
      </c>
    </row>
    <row r="60" spans="1:10" ht="14.25" customHeight="1">
      <c r="A60" s="310"/>
      <c r="B60" s="314"/>
      <c r="C60" s="308" t="s">
        <v>50</v>
      </c>
      <c r="D60" s="308"/>
      <c r="E60" s="308"/>
      <c r="F60" s="308"/>
      <c r="G60" s="308"/>
      <c r="H60" s="308"/>
      <c r="I60" s="308"/>
      <c r="J60" s="308" t="s">
        <v>24</v>
      </c>
    </row>
    <row r="61" spans="1:10" ht="14.25" customHeight="1">
      <c r="A61" s="310"/>
      <c r="B61" s="314"/>
      <c r="C61" s="308" t="s">
        <v>72</v>
      </c>
      <c r="D61" s="308" t="s">
        <v>297</v>
      </c>
      <c r="E61" s="308" t="s">
        <v>297</v>
      </c>
      <c r="F61" s="308" t="s">
        <v>292</v>
      </c>
      <c r="G61" s="308"/>
      <c r="H61" s="308"/>
      <c r="I61" s="308" t="s">
        <v>256</v>
      </c>
      <c r="J61" s="308" t="s">
        <v>14</v>
      </c>
    </row>
    <row r="62" spans="1:10" ht="15" customHeight="1">
      <c r="A62" s="310"/>
      <c r="B62" s="310"/>
      <c r="C62" s="311"/>
      <c r="D62" s="311"/>
      <c r="E62" s="311"/>
      <c r="F62" s="311"/>
      <c r="G62" s="311"/>
      <c r="H62" s="311"/>
      <c r="I62" s="311"/>
      <c r="J62" s="311"/>
    </row>
    <row r="63" spans="1:10" ht="14.25" customHeight="1">
      <c r="A63" s="308"/>
      <c r="B63" s="308" t="s">
        <v>3</v>
      </c>
      <c r="C63" s="308" t="s">
        <v>123</v>
      </c>
      <c r="D63" s="308" t="s">
        <v>5</v>
      </c>
      <c r="E63" s="308" t="s">
        <v>6</v>
      </c>
      <c r="F63" s="308" t="s">
        <v>7</v>
      </c>
      <c r="G63" s="308" t="s">
        <v>8</v>
      </c>
      <c r="H63" s="308" t="s">
        <v>9</v>
      </c>
      <c r="I63" s="309"/>
      <c r="J63" s="310"/>
    </row>
    <row r="64" spans="1:10" ht="14.25" customHeight="1">
      <c r="A64" s="308" t="s">
        <v>10</v>
      </c>
      <c r="B64" s="308" t="s">
        <v>124</v>
      </c>
      <c r="C64" s="308" t="s">
        <v>105</v>
      </c>
      <c r="D64" s="308" t="s">
        <v>94</v>
      </c>
      <c r="E64" s="308" t="s">
        <v>20</v>
      </c>
      <c r="F64" s="308" t="s">
        <v>284</v>
      </c>
      <c r="G64" s="308" t="s">
        <v>397</v>
      </c>
      <c r="H64" s="308" t="s">
        <v>14</v>
      </c>
      <c r="I64" s="309"/>
      <c r="J64" s="310"/>
    </row>
    <row r="65" spans="1:10" ht="14.25" customHeight="1">
      <c r="A65" s="308" t="s">
        <v>14</v>
      </c>
      <c r="B65" s="308" t="s">
        <v>62</v>
      </c>
      <c r="C65" s="308" t="s">
        <v>63</v>
      </c>
      <c r="D65" s="308" t="s">
        <v>23</v>
      </c>
      <c r="E65" s="308" t="s">
        <v>24</v>
      </c>
      <c r="F65" s="308" t="s">
        <v>306</v>
      </c>
      <c r="G65" s="308" t="s">
        <v>398</v>
      </c>
      <c r="H65" s="308" t="s">
        <v>10</v>
      </c>
      <c r="I65" s="309"/>
      <c r="J65" s="310"/>
    </row>
    <row r="66" spans="1:10" ht="14.25" customHeight="1">
      <c r="A66" s="308" t="s">
        <v>20</v>
      </c>
      <c r="B66" s="308" t="s">
        <v>125</v>
      </c>
      <c r="C66" s="308" t="s">
        <v>102</v>
      </c>
      <c r="D66" s="308" t="s">
        <v>17</v>
      </c>
      <c r="E66" s="308" t="s">
        <v>14</v>
      </c>
      <c r="F66" s="308" t="s">
        <v>399</v>
      </c>
      <c r="G66" s="308" t="s">
        <v>400</v>
      </c>
      <c r="H66" s="308" t="s">
        <v>20</v>
      </c>
      <c r="I66" s="309"/>
      <c r="J66" s="310"/>
    </row>
    <row r="67" spans="1:10" ht="14.25" customHeight="1">
      <c r="A67" s="308" t="s">
        <v>24</v>
      </c>
      <c r="B67" s="308" t="s">
        <v>80</v>
      </c>
      <c r="C67" s="308" t="s">
        <v>81</v>
      </c>
      <c r="D67" s="308" t="s">
        <v>82</v>
      </c>
      <c r="E67" s="308" t="s">
        <v>163</v>
      </c>
      <c r="F67" s="308" t="s">
        <v>401</v>
      </c>
      <c r="G67" s="308" t="s">
        <v>402</v>
      </c>
      <c r="H67" s="308" t="s">
        <v>67</v>
      </c>
      <c r="I67" s="309"/>
      <c r="J67" s="310"/>
    </row>
    <row r="68" spans="1:10" ht="14.25" customHeight="1">
      <c r="A68" s="308" t="s">
        <v>67</v>
      </c>
      <c r="B68" s="308" t="s">
        <v>126</v>
      </c>
      <c r="C68" s="308" t="s">
        <v>127</v>
      </c>
      <c r="D68" s="308" t="s">
        <v>16</v>
      </c>
      <c r="E68" s="308" t="s">
        <v>10</v>
      </c>
      <c r="F68" s="308" t="s">
        <v>355</v>
      </c>
      <c r="G68" s="308" t="s">
        <v>403</v>
      </c>
      <c r="H68" s="308" t="s">
        <v>24</v>
      </c>
      <c r="I68" s="309"/>
      <c r="J68" s="310"/>
    </row>
    <row r="69" spans="1:10" ht="15" customHeight="1">
      <c r="A69" s="311"/>
      <c r="B69" s="311"/>
      <c r="C69" s="312"/>
      <c r="D69" s="312"/>
      <c r="E69" s="312"/>
      <c r="F69" s="312"/>
      <c r="G69" s="312"/>
      <c r="H69" s="312"/>
      <c r="I69" s="313"/>
      <c r="J69" s="313"/>
    </row>
    <row r="70" spans="1:10" ht="14.25" customHeight="1">
      <c r="A70" s="310"/>
      <c r="B70" s="314"/>
      <c r="C70" s="308"/>
      <c r="D70" s="308" t="s">
        <v>29</v>
      </c>
      <c r="E70" s="308" t="s">
        <v>30</v>
      </c>
      <c r="F70" s="308" t="s">
        <v>31</v>
      </c>
      <c r="G70" s="308" t="s">
        <v>32</v>
      </c>
      <c r="H70" s="308" t="s">
        <v>33</v>
      </c>
      <c r="I70" s="308" t="s">
        <v>34</v>
      </c>
      <c r="J70" s="308" t="s">
        <v>35</v>
      </c>
    </row>
    <row r="71" spans="1:10" ht="14.25" customHeight="1">
      <c r="A71" s="310"/>
      <c r="B71" s="314"/>
      <c r="C71" s="308" t="s">
        <v>69</v>
      </c>
      <c r="D71" s="308" t="s">
        <v>317</v>
      </c>
      <c r="E71" s="308" t="s">
        <v>317</v>
      </c>
      <c r="F71" s="308" t="s">
        <v>284</v>
      </c>
      <c r="G71" s="308"/>
      <c r="H71" s="308"/>
      <c r="I71" s="308" t="s">
        <v>256</v>
      </c>
      <c r="J71" s="308" t="s">
        <v>24</v>
      </c>
    </row>
    <row r="72" spans="1:10" ht="14.25" customHeight="1">
      <c r="A72" s="310"/>
      <c r="B72" s="314"/>
      <c r="C72" s="308" t="s">
        <v>41</v>
      </c>
      <c r="D72" s="308" t="s">
        <v>296</v>
      </c>
      <c r="E72" s="308" t="s">
        <v>284</v>
      </c>
      <c r="F72" s="308" t="s">
        <v>318</v>
      </c>
      <c r="G72" s="308"/>
      <c r="H72" s="308"/>
      <c r="I72" s="308" t="s">
        <v>256</v>
      </c>
      <c r="J72" s="308" t="s">
        <v>20</v>
      </c>
    </row>
    <row r="73" spans="1:10" ht="14.25" customHeight="1">
      <c r="A73" s="310"/>
      <c r="B73" s="314"/>
      <c r="C73" s="308" t="s">
        <v>39</v>
      </c>
      <c r="D73" s="308" t="s">
        <v>293</v>
      </c>
      <c r="E73" s="308" t="s">
        <v>318</v>
      </c>
      <c r="F73" s="308" t="s">
        <v>294</v>
      </c>
      <c r="G73" s="308" t="s">
        <v>317</v>
      </c>
      <c r="H73" s="308"/>
      <c r="I73" s="308" t="s">
        <v>259</v>
      </c>
      <c r="J73" s="308" t="s">
        <v>14</v>
      </c>
    </row>
    <row r="74" spans="1:10" ht="14.25" customHeight="1">
      <c r="A74" s="310"/>
      <c r="B74" s="314"/>
      <c r="C74" s="308" t="s">
        <v>70</v>
      </c>
      <c r="D74" s="308" t="s">
        <v>316</v>
      </c>
      <c r="E74" s="308" t="s">
        <v>297</v>
      </c>
      <c r="F74" s="308" t="s">
        <v>316</v>
      </c>
      <c r="G74" s="308"/>
      <c r="H74" s="308"/>
      <c r="I74" s="308" t="s">
        <v>256</v>
      </c>
      <c r="J74" s="308" t="s">
        <v>10</v>
      </c>
    </row>
    <row r="75" spans="1:10" ht="14.25" customHeight="1">
      <c r="A75" s="310"/>
      <c r="B75" s="314"/>
      <c r="C75" s="308" t="s">
        <v>51</v>
      </c>
      <c r="D75" s="308" t="s">
        <v>298</v>
      </c>
      <c r="E75" s="308" t="s">
        <v>282</v>
      </c>
      <c r="F75" s="308" t="s">
        <v>282</v>
      </c>
      <c r="G75" s="308" t="s">
        <v>282</v>
      </c>
      <c r="H75" s="308"/>
      <c r="I75" s="308" t="s">
        <v>259</v>
      </c>
      <c r="J75" s="308" t="s">
        <v>67</v>
      </c>
    </row>
    <row r="76" spans="1:10" ht="14.25" customHeight="1">
      <c r="A76" s="310"/>
      <c r="B76" s="314"/>
      <c r="C76" s="308" t="s">
        <v>46</v>
      </c>
      <c r="D76" s="308" t="s">
        <v>316</v>
      </c>
      <c r="E76" s="308" t="s">
        <v>286</v>
      </c>
      <c r="F76" s="308" t="s">
        <v>317</v>
      </c>
      <c r="G76" s="308" t="s">
        <v>294</v>
      </c>
      <c r="H76" s="308"/>
      <c r="I76" s="308" t="s">
        <v>259</v>
      </c>
      <c r="J76" s="308" t="s">
        <v>20</v>
      </c>
    </row>
    <row r="77" spans="1:10" ht="14.25" customHeight="1">
      <c r="A77" s="310"/>
      <c r="B77" s="314"/>
      <c r="C77" s="308" t="s">
        <v>49</v>
      </c>
      <c r="D77" s="308" t="s">
        <v>319</v>
      </c>
      <c r="E77" s="308" t="s">
        <v>296</v>
      </c>
      <c r="F77" s="308" t="s">
        <v>284</v>
      </c>
      <c r="G77" s="308"/>
      <c r="H77" s="308"/>
      <c r="I77" s="308" t="s">
        <v>256</v>
      </c>
      <c r="J77" s="308" t="s">
        <v>67</v>
      </c>
    </row>
    <row r="78" spans="1:10" ht="14.25" customHeight="1">
      <c r="A78" s="310"/>
      <c r="B78" s="314"/>
      <c r="C78" s="308" t="s">
        <v>71</v>
      </c>
      <c r="D78" s="308" t="s">
        <v>404</v>
      </c>
      <c r="E78" s="308" t="s">
        <v>404</v>
      </c>
      <c r="F78" s="308" t="s">
        <v>404</v>
      </c>
      <c r="G78" s="308" t="s">
        <v>405</v>
      </c>
      <c r="H78" s="308"/>
      <c r="I78" s="308" t="s">
        <v>258</v>
      </c>
      <c r="J78" s="308" t="s">
        <v>10</v>
      </c>
    </row>
    <row r="79" spans="1:10" ht="14.25" customHeight="1">
      <c r="A79" s="310"/>
      <c r="B79" s="314"/>
      <c r="C79" s="308" t="s">
        <v>50</v>
      </c>
      <c r="D79" s="308" t="s">
        <v>320</v>
      </c>
      <c r="E79" s="308" t="s">
        <v>320</v>
      </c>
      <c r="F79" s="308" t="s">
        <v>317</v>
      </c>
      <c r="G79" s="308" t="s">
        <v>283</v>
      </c>
      <c r="H79" s="308" t="s">
        <v>295</v>
      </c>
      <c r="I79" s="308" t="s">
        <v>49</v>
      </c>
      <c r="J79" s="308" t="s">
        <v>24</v>
      </c>
    </row>
    <row r="80" spans="1:10" ht="14.25" customHeight="1">
      <c r="A80" s="310"/>
      <c r="B80" s="314"/>
      <c r="C80" s="308" t="s">
        <v>72</v>
      </c>
      <c r="D80" s="308" t="s">
        <v>297</v>
      </c>
      <c r="E80" s="308" t="s">
        <v>284</v>
      </c>
      <c r="F80" s="308" t="s">
        <v>316</v>
      </c>
      <c r="G80" s="308"/>
      <c r="H80" s="308"/>
      <c r="I80" s="308" t="s">
        <v>256</v>
      </c>
      <c r="J80" s="308" t="s">
        <v>14</v>
      </c>
    </row>
    <row r="81" spans="1:10" ht="15" customHeight="1">
      <c r="A81" s="310"/>
      <c r="B81" s="310"/>
      <c r="C81" s="311"/>
      <c r="D81" s="311"/>
      <c r="E81" s="311"/>
      <c r="F81" s="311"/>
      <c r="G81" s="311"/>
      <c r="H81" s="311"/>
      <c r="I81" s="311"/>
      <c r="J81" s="311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K35" sqref="K35"/>
    </sheetView>
  </sheetViews>
  <sheetFormatPr defaultColWidth="11.57421875" defaultRowHeight="12.75"/>
  <cols>
    <col min="1" max="1" width="3.57421875" style="0" customWidth="1"/>
    <col min="2" max="2" width="6.28125" style="0" customWidth="1"/>
    <col min="3" max="3" width="18.00390625" style="0" customWidth="1"/>
    <col min="4" max="4" width="16.00390625" style="0" customWidth="1"/>
    <col min="5" max="5" width="15.8515625" style="0" customWidth="1"/>
    <col min="6" max="6" width="14.57421875" style="0" customWidth="1"/>
  </cols>
  <sheetData>
    <row r="2" spans="1:8" ht="18">
      <c r="A2" s="294"/>
      <c r="B2" s="295" t="s">
        <v>0</v>
      </c>
      <c r="C2" s="296"/>
      <c r="D2" s="296"/>
      <c r="E2" s="297"/>
      <c r="F2" s="298"/>
      <c r="G2" s="299"/>
      <c r="H2" s="299"/>
    </row>
    <row r="3" spans="1:8" ht="15">
      <c r="A3" s="294"/>
      <c r="B3" s="301" t="s">
        <v>406</v>
      </c>
      <c r="C3" s="300"/>
      <c r="D3" s="300"/>
      <c r="E3" s="302"/>
      <c r="F3" s="298"/>
      <c r="G3" s="299"/>
      <c r="H3" s="299"/>
    </row>
    <row r="4" spans="1:8" ht="15">
      <c r="A4" s="294"/>
      <c r="B4" s="303" t="s">
        <v>300</v>
      </c>
      <c r="C4" s="304"/>
      <c r="D4" s="304"/>
      <c r="E4" s="305"/>
      <c r="F4" s="298"/>
      <c r="G4" s="299"/>
      <c r="H4" s="299"/>
    </row>
    <row r="5" spans="1:8" ht="12.75">
      <c r="A5" s="306"/>
      <c r="B5" s="307"/>
      <c r="C5" s="307"/>
      <c r="D5" s="307"/>
      <c r="E5" s="315"/>
      <c r="F5" s="299"/>
      <c r="G5" s="299"/>
      <c r="H5" s="299"/>
    </row>
    <row r="6" spans="1:8" ht="12.75">
      <c r="A6" s="316"/>
      <c r="B6" s="316" t="s">
        <v>3</v>
      </c>
      <c r="C6" s="316" t="s">
        <v>57</v>
      </c>
      <c r="D6" s="316" t="s">
        <v>5</v>
      </c>
      <c r="E6" s="298"/>
      <c r="F6" s="299"/>
      <c r="G6" s="299"/>
      <c r="H6" s="317"/>
    </row>
    <row r="7" spans="1:8" ht="12.75">
      <c r="A7" s="318" t="s">
        <v>10</v>
      </c>
      <c r="B7" s="318" t="s">
        <v>58</v>
      </c>
      <c r="C7" s="318" t="s">
        <v>100</v>
      </c>
      <c r="D7" s="318" t="s">
        <v>17</v>
      </c>
      <c r="E7" s="319" t="s">
        <v>100</v>
      </c>
      <c r="F7" s="299"/>
      <c r="G7" s="299"/>
      <c r="H7" s="317"/>
    </row>
    <row r="8" spans="1:8" ht="12.75">
      <c r="A8" s="318" t="s">
        <v>14</v>
      </c>
      <c r="B8" s="318" t="s">
        <v>59</v>
      </c>
      <c r="C8" s="318" t="s">
        <v>106</v>
      </c>
      <c r="D8" s="318" t="s">
        <v>94</v>
      </c>
      <c r="E8" s="320" t="s">
        <v>407</v>
      </c>
      <c r="F8" s="319" t="s">
        <v>100</v>
      </c>
      <c r="G8" s="299"/>
      <c r="H8" s="317"/>
    </row>
    <row r="9" spans="1:8" ht="12.75">
      <c r="A9" s="316" t="s">
        <v>20</v>
      </c>
      <c r="B9" s="316" t="s">
        <v>128</v>
      </c>
      <c r="C9" s="316" t="s">
        <v>105</v>
      </c>
      <c r="D9" s="316" t="s">
        <v>94</v>
      </c>
      <c r="E9" s="321" t="s">
        <v>105</v>
      </c>
      <c r="F9" s="320" t="s">
        <v>408</v>
      </c>
      <c r="G9" s="298"/>
      <c r="H9" s="317"/>
    </row>
    <row r="10" spans="1:8" ht="12.75">
      <c r="A10" s="316" t="s">
        <v>24</v>
      </c>
      <c r="B10" s="316" t="s">
        <v>87</v>
      </c>
      <c r="C10" s="316" t="s">
        <v>27</v>
      </c>
      <c r="D10" s="316" t="s">
        <v>13</v>
      </c>
      <c r="E10" s="322" t="s">
        <v>409</v>
      </c>
      <c r="F10" s="294"/>
      <c r="G10" s="321" t="s">
        <v>99</v>
      </c>
      <c r="H10" s="323"/>
    </row>
    <row r="11" spans="1:8" ht="12.75">
      <c r="A11" s="318" t="s">
        <v>67</v>
      </c>
      <c r="B11" s="318" t="s">
        <v>129</v>
      </c>
      <c r="C11" s="318" t="s">
        <v>63</v>
      </c>
      <c r="D11" s="318" t="s">
        <v>23</v>
      </c>
      <c r="E11" s="319" t="s">
        <v>104</v>
      </c>
      <c r="F11" s="294"/>
      <c r="G11" s="320" t="s">
        <v>410</v>
      </c>
      <c r="H11" s="323"/>
    </row>
    <row r="12" spans="1:8" ht="12.75">
      <c r="A12" s="318" t="s">
        <v>88</v>
      </c>
      <c r="B12" s="318" t="s">
        <v>86</v>
      </c>
      <c r="C12" s="318" t="s">
        <v>104</v>
      </c>
      <c r="D12" s="318" t="s">
        <v>94</v>
      </c>
      <c r="E12" s="320" t="s">
        <v>411</v>
      </c>
      <c r="F12" s="321" t="s">
        <v>99</v>
      </c>
      <c r="G12" s="298"/>
      <c r="H12" s="317"/>
    </row>
    <row r="13" spans="1:8" ht="12.75">
      <c r="A13" s="316" t="s">
        <v>89</v>
      </c>
      <c r="B13" s="316" t="s">
        <v>60</v>
      </c>
      <c r="C13" s="316" t="s">
        <v>112</v>
      </c>
      <c r="D13" s="316" t="s">
        <v>22</v>
      </c>
      <c r="E13" s="321" t="s">
        <v>99</v>
      </c>
      <c r="F13" s="322" t="s">
        <v>412</v>
      </c>
      <c r="G13" s="299"/>
      <c r="H13" s="317"/>
    </row>
    <row r="14" spans="1:8" ht="12.75">
      <c r="A14" s="316" t="s">
        <v>90</v>
      </c>
      <c r="B14" s="316" t="s">
        <v>61</v>
      </c>
      <c r="C14" s="316" t="s">
        <v>99</v>
      </c>
      <c r="D14" s="316" t="s">
        <v>17</v>
      </c>
      <c r="E14" s="322" t="s">
        <v>413</v>
      </c>
      <c r="F14" s="299"/>
      <c r="G14" s="299"/>
      <c r="H14" s="317"/>
    </row>
    <row r="15" spans="1:8" ht="12.75">
      <c r="A15" s="324"/>
      <c r="B15" s="324"/>
      <c r="C15" s="324"/>
      <c r="D15" s="324"/>
      <c r="E15" s="325"/>
      <c r="F15" s="325"/>
      <c r="G15" s="325"/>
      <c r="H15" s="3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0.7109375" style="0" customWidth="1"/>
    <col min="4" max="4" width="16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3.5" thickBot="1"/>
    <row r="2" spans="1:10" ht="18" customHeight="1">
      <c r="A2" s="193"/>
      <c r="B2" s="194" t="s">
        <v>0</v>
      </c>
      <c r="C2" s="195"/>
      <c r="D2" s="195"/>
      <c r="E2" s="196"/>
      <c r="F2" s="197"/>
      <c r="G2" s="198"/>
      <c r="H2" s="198"/>
      <c r="I2" s="199"/>
      <c r="J2" s="199"/>
    </row>
    <row r="3" spans="1:10" ht="15" customHeight="1">
      <c r="A3" s="193"/>
      <c r="B3" s="200" t="s">
        <v>274</v>
      </c>
      <c r="C3" s="199"/>
      <c r="D3" s="199"/>
      <c r="E3" s="201"/>
      <c r="F3" s="197"/>
      <c r="G3" s="198"/>
      <c r="H3" s="198"/>
      <c r="I3" s="199"/>
      <c r="J3" s="199"/>
    </row>
    <row r="4" spans="1:10" ht="15" customHeight="1" thickBot="1">
      <c r="A4" s="193"/>
      <c r="B4" s="202" t="s">
        <v>275</v>
      </c>
      <c r="C4" s="203"/>
      <c r="D4" s="203"/>
      <c r="E4" s="204"/>
      <c r="F4" s="197"/>
      <c r="G4" s="198"/>
      <c r="H4" s="198"/>
      <c r="I4" s="199"/>
      <c r="J4" s="199"/>
    </row>
    <row r="5" spans="1:10" ht="15" customHeight="1">
      <c r="A5" s="205"/>
      <c r="B5" s="206"/>
      <c r="C5" s="206"/>
      <c r="D5" s="206"/>
      <c r="E5" s="206"/>
      <c r="F5" s="205"/>
      <c r="G5" s="205"/>
      <c r="H5" s="205"/>
      <c r="I5" s="199"/>
      <c r="J5" s="199"/>
    </row>
    <row r="6" spans="1:10" ht="14.25" customHeight="1">
      <c r="A6" s="207"/>
      <c r="B6" s="207" t="s">
        <v>3</v>
      </c>
      <c r="C6" s="207" t="s">
        <v>4</v>
      </c>
      <c r="D6" s="207" t="s">
        <v>5</v>
      </c>
      <c r="E6" s="207" t="s">
        <v>6</v>
      </c>
      <c r="F6" s="207" t="s">
        <v>7</v>
      </c>
      <c r="G6" s="207" t="s">
        <v>8</v>
      </c>
      <c r="H6" s="207" t="s">
        <v>9</v>
      </c>
      <c r="I6" s="208"/>
      <c r="J6" s="209"/>
    </row>
    <row r="7" spans="1:10" ht="14.25" customHeight="1">
      <c r="A7" s="207" t="s">
        <v>10</v>
      </c>
      <c r="B7" s="207" t="s">
        <v>130</v>
      </c>
      <c r="C7" s="207" t="s">
        <v>131</v>
      </c>
      <c r="D7" s="207" t="s">
        <v>132</v>
      </c>
      <c r="E7" s="207" t="s">
        <v>14</v>
      </c>
      <c r="F7" s="207" t="s">
        <v>276</v>
      </c>
      <c r="G7" s="207" t="s">
        <v>277</v>
      </c>
      <c r="H7" s="207" t="s">
        <v>10</v>
      </c>
      <c r="I7" s="208"/>
      <c r="J7" s="209"/>
    </row>
    <row r="8" spans="1:10" ht="14.25" customHeight="1">
      <c r="A8" s="207" t="s">
        <v>14</v>
      </c>
      <c r="B8" s="207" t="s">
        <v>133</v>
      </c>
      <c r="C8" s="207" t="s">
        <v>134</v>
      </c>
      <c r="D8" s="207" t="s">
        <v>135</v>
      </c>
      <c r="E8" s="207" t="s">
        <v>163</v>
      </c>
      <c r="F8" s="207" t="s">
        <v>278</v>
      </c>
      <c r="G8" s="207" t="s">
        <v>279</v>
      </c>
      <c r="H8" s="207" t="s">
        <v>20</v>
      </c>
      <c r="I8" s="208"/>
      <c r="J8" s="209"/>
    </row>
    <row r="9" spans="1:10" ht="14.25" customHeight="1">
      <c r="A9" s="207" t="s">
        <v>20</v>
      </c>
      <c r="B9" s="207" t="s">
        <v>136</v>
      </c>
      <c r="C9" s="207" t="s">
        <v>137</v>
      </c>
      <c r="D9" s="207" t="s">
        <v>138</v>
      </c>
      <c r="E9" s="207" t="s">
        <v>10</v>
      </c>
      <c r="F9" s="207" t="s">
        <v>280</v>
      </c>
      <c r="G9" s="207" t="s">
        <v>281</v>
      </c>
      <c r="H9" s="207" t="s">
        <v>14</v>
      </c>
      <c r="I9" s="208"/>
      <c r="J9" s="209"/>
    </row>
    <row r="10" spans="1:10" ht="15" customHeight="1">
      <c r="A10" s="210"/>
      <c r="B10" s="210"/>
      <c r="C10" s="211"/>
      <c r="D10" s="211"/>
      <c r="E10" s="211"/>
      <c r="F10" s="211"/>
      <c r="G10" s="211"/>
      <c r="H10" s="211"/>
      <c r="I10" s="212"/>
      <c r="J10" s="212"/>
    </row>
    <row r="11" spans="1:10" ht="14.25" customHeight="1">
      <c r="A11" s="209"/>
      <c r="B11" s="213"/>
      <c r="C11" s="207"/>
      <c r="D11" s="207" t="s">
        <v>29</v>
      </c>
      <c r="E11" s="207" t="s">
        <v>30</v>
      </c>
      <c r="F11" s="207" t="s">
        <v>31</v>
      </c>
      <c r="G11" s="207" t="s">
        <v>32</v>
      </c>
      <c r="H11" s="207" t="s">
        <v>33</v>
      </c>
      <c r="I11" s="207" t="s">
        <v>34</v>
      </c>
      <c r="J11" s="207" t="s">
        <v>35</v>
      </c>
    </row>
    <row r="12" spans="1:10" ht="14.25" customHeight="1">
      <c r="A12" s="209"/>
      <c r="B12" s="213"/>
      <c r="C12" s="207" t="s">
        <v>39</v>
      </c>
      <c r="D12" s="207" t="s">
        <v>282</v>
      </c>
      <c r="E12" s="207" t="s">
        <v>283</v>
      </c>
      <c r="F12" s="207" t="s">
        <v>284</v>
      </c>
      <c r="G12" s="207"/>
      <c r="H12" s="207"/>
      <c r="I12" s="207" t="s">
        <v>256</v>
      </c>
      <c r="J12" s="207" t="s">
        <v>14</v>
      </c>
    </row>
    <row r="13" spans="1:10" ht="14.25" customHeight="1">
      <c r="A13" s="209"/>
      <c r="B13" s="213"/>
      <c r="C13" s="207" t="s">
        <v>49</v>
      </c>
      <c r="D13" s="207" t="s">
        <v>285</v>
      </c>
      <c r="E13" s="207" t="s">
        <v>286</v>
      </c>
      <c r="F13" s="207" t="s">
        <v>287</v>
      </c>
      <c r="G13" s="207"/>
      <c r="H13" s="207"/>
      <c r="I13" s="207" t="s">
        <v>258</v>
      </c>
      <c r="J13" s="207" t="s">
        <v>10</v>
      </c>
    </row>
    <row r="14" spans="1:10" ht="14.25" customHeight="1">
      <c r="A14" s="209"/>
      <c r="B14" s="213"/>
      <c r="C14" s="207" t="s">
        <v>50</v>
      </c>
      <c r="D14" s="207" t="s">
        <v>284</v>
      </c>
      <c r="E14" s="207" t="s">
        <v>282</v>
      </c>
      <c r="F14" s="207" t="s">
        <v>284</v>
      </c>
      <c r="G14" s="207"/>
      <c r="H14" s="207"/>
      <c r="I14" s="207" t="s">
        <v>256</v>
      </c>
      <c r="J14" s="207" t="s">
        <v>20</v>
      </c>
    </row>
    <row r="15" spans="1:10" ht="15" customHeight="1">
      <c r="A15" s="198"/>
      <c r="B15" s="198"/>
      <c r="C15" s="214"/>
      <c r="D15" s="214"/>
      <c r="E15" s="214"/>
      <c r="F15" s="214"/>
      <c r="G15" s="214"/>
      <c r="H15" s="214"/>
      <c r="I15" s="215"/>
      <c r="J15" s="216"/>
    </row>
    <row r="16" spans="1:10" ht="14.25" customHeight="1">
      <c r="A16" s="207"/>
      <c r="B16" s="207" t="s">
        <v>3</v>
      </c>
      <c r="C16" s="207" t="s">
        <v>52</v>
      </c>
      <c r="D16" s="207" t="s">
        <v>5</v>
      </c>
      <c r="E16" s="207" t="s">
        <v>6</v>
      </c>
      <c r="F16" s="207" t="s">
        <v>7</v>
      </c>
      <c r="G16" s="207" t="s">
        <v>8</v>
      </c>
      <c r="H16" s="207" t="s">
        <v>9</v>
      </c>
      <c r="I16" s="208"/>
      <c r="J16" s="209"/>
    </row>
    <row r="17" spans="1:10" ht="14.25" customHeight="1">
      <c r="A17" s="207" t="s">
        <v>10</v>
      </c>
      <c r="B17" s="207" t="s">
        <v>139</v>
      </c>
      <c r="C17" s="207" t="s">
        <v>140</v>
      </c>
      <c r="D17" s="207" t="s">
        <v>141</v>
      </c>
      <c r="E17" s="207" t="s">
        <v>10</v>
      </c>
      <c r="F17" s="207" t="s">
        <v>271</v>
      </c>
      <c r="G17" s="207" t="s">
        <v>288</v>
      </c>
      <c r="H17" s="207" t="s">
        <v>14</v>
      </c>
      <c r="I17" s="208"/>
      <c r="J17" s="209"/>
    </row>
    <row r="18" spans="1:10" ht="14.25" customHeight="1">
      <c r="A18" s="207" t="s">
        <v>14</v>
      </c>
      <c r="B18" s="207" t="s">
        <v>142</v>
      </c>
      <c r="C18" s="207" t="s">
        <v>143</v>
      </c>
      <c r="D18" s="207" t="s">
        <v>144</v>
      </c>
      <c r="E18" s="207" t="s">
        <v>14</v>
      </c>
      <c r="F18" s="207" t="s">
        <v>289</v>
      </c>
      <c r="G18" s="207" t="s">
        <v>290</v>
      </c>
      <c r="H18" s="207" t="s">
        <v>10</v>
      </c>
      <c r="I18" s="208"/>
      <c r="J18" s="209"/>
    </row>
    <row r="19" spans="1:10" ht="14.25" customHeight="1">
      <c r="A19" s="207" t="s">
        <v>20</v>
      </c>
      <c r="B19" s="207" t="s">
        <v>145</v>
      </c>
      <c r="C19" s="207" t="s">
        <v>146</v>
      </c>
      <c r="D19" s="207" t="s">
        <v>147</v>
      </c>
      <c r="E19" s="207" t="s">
        <v>163</v>
      </c>
      <c r="F19" s="207" t="s">
        <v>164</v>
      </c>
      <c r="G19" s="207" t="s">
        <v>291</v>
      </c>
      <c r="H19" s="207" t="s">
        <v>20</v>
      </c>
      <c r="I19" s="208"/>
      <c r="J19" s="209"/>
    </row>
    <row r="20" spans="1:10" ht="15" customHeight="1">
      <c r="A20" s="210"/>
      <c r="B20" s="210"/>
      <c r="C20" s="211"/>
      <c r="D20" s="211"/>
      <c r="E20" s="211"/>
      <c r="F20" s="211"/>
      <c r="G20" s="211"/>
      <c r="H20" s="211"/>
      <c r="I20" s="212"/>
      <c r="J20" s="212"/>
    </row>
    <row r="21" spans="1:10" ht="14.25" customHeight="1">
      <c r="A21" s="209"/>
      <c r="B21" s="213"/>
      <c r="C21" s="207"/>
      <c r="D21" s="207" t="s">
        <v>29</v>
      </c>
      <c r="E21" s="207" t="s">
        <v>30</v>
      </c>
      <c r="F21" s="207" t="s">
        <v>31</v>
      </c>
      <c r="G21" s="207" t="s">
        <v>32</v>
      </c>
      <c r="H21" s="207" t="s">
        <v>33</v>
      </c>
      <c r="I21" s="207" t="s">
        <v>34</v>
      </c>
      <c r="J21" s="207" t="s">
        <v>35</v>
      </c>
    </row>
    <row r="22" spans="1:10" ht="14.25" customHeight="1">
      <c r="A22" s="209"/>
      <c r="B22" s="213"/>
      <c r="C22" s="207" t="s">
        <v>39</v>
      </c>
      <c r="D22" s="207" t="s">
        <v>292</v>
      </c>
      <c r="E22" s="207" t="s">
        <v>293</v>
      </c>
      <c r="F22" s="207" t="s">
        <v>294</v>
      </c>
      <c r="G22" s="207" t="s">
        <v>282</v>
      </c>
      <c r="H22" s="207"/>
      <c r="I22" s="207" t="s">
        <v>259</v>
      </c>
      <c r="J22" s="207" t="s">
        <v>14</v>
      </c>
    </row>
    <row r="23" spans="1:10" ht="14.25" customHeight="1">
      <c r="A23" s="209"/>
      <c r="B23" s="213"/>
      <c r="C23" s="207" t="s">
        <v>49</v>
      </c>
      <c r="D23" s="207" t="s">
        <v>292</v>
      </c>
      <c r="E23" s="207" t="s">
        <v>295</v>
      </c>
      <c r="F23" s="207" t="s">
        <v>293</v>
      </c>
      <c r="G23" s="207" t="s">
        <v>296</v>
      </c>
      <c r="H23" s="207" t="s">
        <v>297</v>
      </c>
      <c r="I23" s="207" t="s">
        <v>273</v>
      </c>
      <c r="J23" s="207" t="s">
        <v>10</v>
      </c>
    </row>
    <row r="24" spans="1:10" ht="14.25" customHeight="1">
      <c r="A24" s="209"/>
      <c r="B24" s="213"/>
      <c r="C24" s="207" t="s">
        <v>50</v>
      </c>
      <c r="D24" s="207" t="s">
        <v>282</v>
      </c>
      <c r="E24" s="207" t="s">
        <v>298</v>
      </c>
      <c r="F24" s="207" t="s">
        <v>295</v>
      </c>
      <c r="G24" s="207" t="s">
        <v>298</v>
      </c>
      <c r="H24" s="207"/>
      <c r="I24" s="207" t="s">
        <v>39</v>
      </c>
      <c r="J24" s="207" t="s">
        <v>20</v>
      </c>
    </row>
    <row r="25" spans="1:10" ht="15" customHeight="1">
      <c r="A25" s="198"/>
      <c r="B25" s="198"/>
      <c r="C25" s="214"/>
      <c r="D25" s="214"/>
      <c r="E25" s="214"/>
      <c r="F25" s="214"/>
      <c r="G25" s="214"/>
      <c r="H25" s="214"/>
      <c r="I25" s="215"/>
      <c r="J25" s="2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F20" sqref="F20"/>
    </sheetView>
  </sheetViews>
  <sheetFormatPr defaultColWidth="11.57421875" defaultRowHeight="12.75"/>
  <cols>
    <col min="1" max="1" width="3.57421875" style="0" customWidth="1"/>
    <col min="2" max="2" width="6.28125" style="0" customWidth="1"/>
    <col min="3" max="3" width="31.140625" style="0" customWidth="1"/>
    <col min="4" max="4" width="17.421875" style="0" customWidth="1"/>
    <col min="5" max="5" width="30.8515625" style="0" customWidth="1"/>
    <col min="6" max="6" width="26.140625" style="0" customWidth="1"/>
  </cols>
  <sheetData>
    <row r="1" ht="13.5" thickBot="1"/>
    <row r="2" spans="1:8" ht="18">
      <c r="A2" s="193"/>
      <c r="B2" s="194" t="s">
        <v>0</v>
      </c>
      <c r="C2" s="195"/>
      <c r="D2" s="195"/>
      <c r="E2" s="196"/>
      <c r="F2" s="197"/>
      <c r="G2" s="198"/>
      <c r="H2" s="6"/>
    </row>
    <row r="3" spans="1:8" ht="15">
      <c r="A3" s="193"/>
      <c r="B3" s="200" t="s">
        <v>299</v>
      </c>
      <c r="C3" s="199"/>
      <c r="D3" s="199"/>
      <c r="E3" s="201"/>
      <c r="F3" s="197"/>
      <c r="G3" s="198"/>
      <c r="H3" s="6"/>
    </row>
    <row r="4" spans="1:8" ht="15.75" thickBot="1">
      <c r="A4" s="193"/>
      <c r="B4" s="202" t="s">
        <v>300</v>
      </c>
      <c r="C4" s="203"/>
      <c r="D4" s="203"/>
      <c r="E4" s="204"/>
      <c r="F4" s="197"/>
      <c r="G4" s="198"/>
      <c r="H4" s="6"/>
    </row>
    <row r="5" spans="1:8" ht="12.75">
      <c r="A5" s="205"/>
      <c r="B5" s="206"/>
      <c r="C5" s="206"/>
      <c r="D5" s="206"/>
      <c r="E5" s="214"/>
      <c r="F5" s="198"/>
      <c r="G5" s="198"/>
      <c r="H5" s="6"/>
    </row>
    <row r="6" spans="1:8" ht="12.75">
      <c r="A6" s="217"/>
      <c r="B6" s="217" t="s">
        <v>3</v>
      </c>
      <c r="C6" s="217" t="s">
        <v>57</v>
      </c>
      <c r="D6" s="217" t="s">
        <v>5</v>
      </c>
      <c r="E6" s="197"/>
      <c r="F6" s="198"/>
      <c r="G6" s="198"/>
      <c r="H6" s="6"/>
    </row>
    <row r="7" spans="1:8" ht="12.75">
      <c r="A7" s="217" t="s">
        <v>10</v>
      </c>
      <c r="B7" s="217" t="s">
        <v>58</v>
      </c>
      <c r="C7" s="217" t="s">
        <v>131</v>
      </c>
      <c r="D7" s="217" t="s">
        <v>132</v>
      </c>
      <c r="E7" s="218" t="s">
        <v>131</v>
      </c>
      <c r="F7" s="198"/>
      <c r="G7" s="198"/>
      <c r="H7" s="6"/>
    </row>
    <row r="8" spans="1:8" ht="12.75">
      <c r="A8" s="217" t="s">
        <v>14</v>
      </c>
      <c r="B8" s="217" t="s">
        <v>59</v>
      </c>
      <c r="C8" s="217" t="s">
        <v>140</v>
      </c>
      <c r="D8" s="217" t="s">
        <v>141</v>
      </c>
      <c r="E8" s="219" t="s">
        <v>301</v>
      </c>
      <c r="F8" s="220" t="s">
        <v>131</v>
      </c>
      <c r="G8" s="197"/>
      <c r="H8" s="6"/>
    </row>
    <row r="9" spans="1:8" ht="12.75">
      <c r="A9" s="217" t="s">
        <v>20</v>
      </c>
      <c r="B9" s="217" t="s">
        <v>60</v>
      </c>
      <c r="C9" s="217" t="s">
        <v>137</v>
      </c>
      <c r="D9" s="217" t="s">
        <v>138</v>
      </c>
      <c r="E9" s="220" t="s">
        <v>143</v>
      </c>
      <c r="F9" s="219" t="s">
        <v>302</v>
      </c>
      <c r="G9" s="197"/>
      <c r="H9" s="6"/>
    </row>
    <row r="10" spans="1:8" ht="12.75">
      <c r="A10" s="217" t="s">
        <v>24</v>
      </c>
      <c r="B10" s="217" t="s">
        <v>61</v>
      </c>
      <c r="C10" s="217" t="s">
        <v>143</v>
      </c>
      <c r="D10" s="217" t="s">
        <v>144</v>
      </c>
      <c r="E10" s="221" t="s">
        <v>303</v>
      </c>
      <c r="F10" s="198"/>
      <c r="G10" s="222"/>
      <c r="H10" s="6"/>
    </row>
    <row r="11" spans="1:7" ht="12.75">
      <c r="A11" s="223"/>
      <c r="B11" s="223"/>
      <c r="C11" s="223"/>
      <c r="D11" s="223"/>
      <c r="E11" s="224"/>
      <c r="F11" s="225"/>
      <c r="G11" s="2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148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188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149</v>
      </c>
      <c r="C7" s="15" t="s">
        <v>23</v>
      </c>
      <c r="D7" s="15" t="s">
        <v>23</v>
      </c>
      <c r="E7" s="15" t="s">
        <v>267</v>
      </c>
      <c r="F7" s="15"/>
      <c r="G7" s="15"/>
      <c r="H7" s="15" t="s">
        <v>10</v>
      </c>
      <c r="I7" s="16"/>
      <c r="J7" s="17"/>
    </row>
    <row r="8" spans="1:22" ht="14.25" customHeight="1">
      <c r="A8" s="15" t="s">
        <v>14</v>
      </c>
      <c r="B8" s="15" t="s">
        <v>150</v>
      </c>
      <c r="C8" s="15" t="s">
        <v>40</v>
      </c>
      <c r="D8" s="15" t="s">
        <v>40</v>
      </c>
      <c r="E8" s="15" t="s">
        <v>268</v>
      </c>
      <c r="F8" s="15"/>
      <c r="G8" s="15"/>
      <c r="H8" s="15" t="s">
        <v>14</v>
      </c>
      <c r="I8" s="16"/>
      <c r="J8" s="17"/>
      <c r="O8" s="18"/>
      <c r="P8" s="18"/>
      <c r="Q8" s="18"/>
      <c r="R8" s="18"/>
      <c r="S8" s="18"/>
      <c r="U8" s="19"/>
      <c r="V8" s="19"/>
    </row>
    <row r="9" spans="1:22" ht="14.25" customHeight="1">
      <c r="A9" s="15" t="s">
        <v>20</v>
      </c>
      <c r="B9" s="15"/>
      <c r="C9" s="15"/>
      <c r="D9" s="15"/>
      <c r="E9" s="15"/>
      <c r="F9" s="15"/>
      <c r="G9" s="15"/>
      <c r="H9" s="15"/>
      <c r="I9" s="16"/>
      <c r="J9" s="17"/>
      <c r="O9" s="18"/>
      <c r="P9" s="18"/>
      <c r="Q9" s="18"/>
      <c r="R9" s="18"/>
      <c r="S9" s="18"/>
      <c r="U9" s="19"/>
      <c r="V9" s="19"/>
    </row>
    <row r="10" spans="1:22" ht="14.25" customHeight="1">
      <c r="A10" s="15" t="s">
        <v>24</v>
      </c>
      <c r="B10" s="15"/>
      <c r="C10" s="15"/>
      <c r="D10" s="15"/>
      <c r="E10" s="15"/>
      <c r="F10" s="15"/>
      <c r="G10" s="15"/>
      <c r="H10" s="15"/>
      <c r="I10" s="16"/>
      <c r="J10" s="17"/>
      <c r="O10" s="18"/>
      <c r="P10" s="18"/>
      <c r="Q10" s="18"/>
      <c r="R10" s="18"/>
      <c r="S10" s="18"/>
      <c r="U10" s="19"/>
      <c r="V10" s="19"/>
    </row>
    <row r="11" spans="1:22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  <c r="O11" s="18"/>
      <c r="P11" s="18"/>
      <c r="Q11" s="18"/>
      <c r="R11" s="18"/>
      <c r="S11" s="18"/>
      <c r="V11" s="19"/>
    </row>
    <row r="12" spans="1:22" ht="14.25" customHeight="1">
      <c r="A12" s="17"/>
      <c r="B12" s="23"/>
      <c r="C12" s="15"/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O12" s="18"/>
      <c r="P12" s="18"/>
      <c r="Q12" s="18"/>
      <c r="R12" s="18"/>
      <c r="S12" s="18"/>
      <c r="V12" s="19"/>
    </row>
    <row r="13" spans="1:22" ht="14.25" customHeight="1">
      <c r="A13" s="17"/>
      <c r="B13" s="23"/>
      <c r="C13" s="33" t="s">
        <v>50</v>
      </c>
      <c r="D13" s="15"/>
      <c r="E13" s="15"/>
      <c r="F13" s="15"/>
      <c r="G13" s="15"/>
      <c r="H13" s="15"/>
      <c r="I13" s="15" t="s">
        <v>256</v>
      </c>
      <c r="J13" s="15"/>
      <c r="O13" s="18"/>
      <c r="P13" s="18"/>
      <c r="Q13" s="18"/>
      <c r="R13" s="18"/>
      <c r="S13" s="18"/>
      <c r="V13" s="19"/>
    </row>
    <row r="14" spans="1:14" ht="14.25" customHeight="1">
      <c r="A14" s="17"/>
      <c r="B14" s="17"/>
      <c r="C14" s="28"/>
      <c r="G14" s="18"/>
      <c r="H14" s="18"/>
      <c r="I14" s="18"/>
      <c r="J14" s="18"/>
      <c r="K14" s="18"/>
      <c r="N14" s="19"/>
    </row>
    <row r="15" spans="1:14" ht="14.25" customHeight="1">
      <c r="A15" s="17"/>
      <c r="B15" s="17"/>
      <c r="C15" s="28"/>
      <c r="G15" s="18"/>
      <c r="H15" s="18"/>
      <c r="I15" s="18"/>
      <c r="J15" s="18"/>
      <c r="K15" s="18"/>
      <c r="N15" s="19"/>
    </row>
    <row r="16" spans="1:3" ht="14.25" customHeight="1">
      <c r="A16" s="17"/>
      <c r="B16" s="17"/>
      <c r="C16" s="28"/>
    </row>
    <row r="17" spans="1:3" ht="14.25" customHeight="1">
      <c r="A17" s="17"/>
      <c r="B17" s="17"/>
      <c r="C17" s="28"/>
    </row>
    <row r="18" spans="1:3" ht="14.25" customHeight="1">
      <c r="A18" s="17"/>
      <c r="B18" s="17"/>
      <c r="C18" s="28"/>
    </row>
    <row r="19" spans="1:2" ht="15" customHeight="1">
      <c r="A19" s="17"/>
      <c r="B1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Roman,Normaali"&amp;12&amp;A</oddHeader>
    <oddFooter>&amp;C&amp;"Times New Roman,Normaali"&amp;12Page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8.00390625" style="0" customWidth="1"/>
    <col min="4" max="4" width="18.28125" style="0" customWidth="1"/>
    <col min="5" max="5" width="3.7109375" style="0" customWidth="1"/>
    <col min="6" max="6" width="6.851562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57421875" style="0" customWidth="1"/>
    <col min="11" max="12" width="6.8515625" style="0" customWidth="1"/>
    <col min="13" max="13" width="7.421875" style="0" customWidth="1"/>
    <col min="14" max="14" width="7.8515625" style="0" customWidth="1"/>
  </cols>
  <sheetData>
    <row r="1" spans="1:17" ht="15.75">
      <c r="A1" s="128"/>
      <c r="B1" s="129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Q1" s="43" t="s">
        <v>236</v>
      </c>
    </row>
    <row r="2" spans="1:17" ht="15.75">
      <c r="A2" s="133"/>
      <c r="B2" s="28"/>
      <c r="C2" s="63" t="s">
        <v>237</v>
      </c>
      <c r="D2" s="41"/>
      <c r="E2" s="41"/>
      <c r="F2" s="28"/>
      <c r="G2" s="134" t="s">
        <v>190</v>
      </c>
      <c r="H2" s="135"/>
      <c r="I2" s="230" t="s">
        <v>234</v>
      </c>
      <c r="J2" s="231"/>
      <c r="K2" s="231"/>
      <c r="L2" s="231"/>
      <c r="M2" s="231"/>
      <c r="N2" s="232"/>
      <c r="O2" s="136"/>
      <c r="Q2" s="43" t="s">
        <v>238</v>
      </c>
    </row>
    <row r="3" spans="1:18" ht="20.25">
      <c r="A3" s="133"/>
      <c r="B3" s="42"/>
      <c r="C3" s="137" t="s">
        <v>239</v>
      </c>
      <c r="D3" s="41"/>
      <c r="E3" s="41"/>
      <c r="F3" s="28"/>
      <c r="G3" s="134" t="s">
        <v>192</v>
      </c>
      <c r="H3" s="135"/>
      <c r="I3" s="230" t="s">
        <v>235</v>
      </c>
      <c r="J3" s="231"/>
      <c r="K3" s="231"/>
      <c r="L3" s="231"/>
      <c r="M3" s="231"/>
      <c r="N3" s="232"/>
      <c r="O3" s="136"/>
      <c r="Q3" s="138"/>
      <c r="R3" s="138"/>
    </row>
    <row r="4" spans="1:18" ht="12.75">
      <c r="A4" s="133"/>
      <c r="B4" s="41"/>
      <c r="C4" s="139" t="s">
        <v>240</v>
      </c>
      <c r="D4" s="41"/>
      <c r="E4" s="41"/>
      <c r="F4" s="41"/>
      <c r="G4" s="134" t="s">
        <v>194</v>
      </c>
      <c r="H4" s="140"/>
      <c r="I4" s="230" t="s">
        <v>148</v>
      </c>
      <c r="J4" s="230"/>
      <c r="K4" s="230"/>
      <c r="L4" s="230"/>
      <c r="M4" s="230"/>
      <c r="N4" s="233"/>
      <c r="O4" s="136"/>
      <c r="Q4" s="138"/>
      <c r="R4" s="138"/>
    </row>
    <row r="5" spans="1:18" ht="15.75">
      <c r="A5" s="133"/>
      <c r="B5" s="41"/>
      <c r="C5" s="41"/>
      <c r="D5" s="41"/>
      <c r="E5" s="41"/>
      <c r="F5" s="41"/>
      <c r="G5" s="134" t="s">
        <v>241</v>
      </c>
      <c r="H5" s="135"/>
      <c r="I5" s="234">
        <v>42126</v>
      </c>
      <c r="J5" s="235"/>
      <c r="K5" s="235"/>
      <c r="L5" s="141" t="s">
        <v>242</v>
      </c>
      <c r="M5" s="236"/>
      <c r="N5" s="233"/>
      <c r="O5" s="136"/>
      <c r="Q5" s="138"/>
      <c r="R5" s="138"/>
    </row>
    <row r="6" spans="1:18" ht="12.75">
      <c r="A6" s="133"/>
      <c r="B6" s="28"/>
      <c r="C6" s="60" t="s">
        <v>243</v>
      </c>
      <c r="D6" s="41"/>
      <c r="E6" s="41"/>
      <c r="F6" s="41"/>
      <c r="G6" s="60" t="s">
        <v>243</v>
      </c>
      <c r="H6" s="41"/>
      <c r="I6" s="41"/>
      <c r="J6" s="41"/>
      <c r="K6" s="41"/>
      <c r="L6" s="41"/>
      <c r="M6" s="41"/>
      <c r="N6" s="41"/>
      <c r="O6" s="142"/>
      <c r="Q6" s="138"/>
      <c r="R6" s="138"/>
    </row>
    <row r="7" spans="1:18" ht="15.75">
      <c r="A7" s="136"/>
      <c r="B7" s="143" t="s">
        <v>199</v>
      </c>
      <c r="C7" s="237" t="s">
        <v>23</v>
      </c>
      <c r="D7" s="238"/>
      <c r="E7" s="144"/>
      <c r="F7" s="145" t="s">
        <v>200</v>
      </c>
      <c r="G7" s="237" t="s">
        <v>40</v>
      </c>
      <c r="H7" s="239"/>
      <c r="I7" s="239"/>
      <c r="J7" s="239"/>
      <c r="K7" s="239"/>
      <c r="L7" s="239"/>
      <c r="M7" s="239"/>
      <c r="N7" s="240"/>
      <c r="O7" s="136"/>
      <c r="Q7" s="138"/>
      <c r="R7" s="138"/>
    </row>
    <row r="8" spans="1:18" ht="12.75">
      <c r="A8" s="136"/>
      <c r="B8" s="146" t="s">
        <v>201</v>
      </c>
      <c r="C8" s="241" t="s">
        <v>151</v>
      </c>
      <c r="D8" s="242"/>
      <c r="E8" s="147"/>
      <c r="F8" s="148" t="s">
        <v>202</v>
      </c>
      <c r="G8" s="241" t="s">
        <v>154</v>
      </c>
      <c r="H8" s="231"/>
      <c r="I8" s="231"/>
      <c r="J8" s="231"/>
      <c r="K8" s="231"/>
      <c r="L8" s="231"/>
      <c r="M8" s="231"/>
      <c r="N8" s="232"/>
      <c r="O8" s="136"/>
      <c r="Q8" s="138"/>
      <c r="R8" s="138"/>
    </row>
    <row r="9" spans="1:18" ht="12.75">
      <c r="A9" s="136"/>
      <c r="B9" s="149" t="s">
        <v>203</v>
      </c>
      <c r="C9" s="241" t="s">
        <v>152</v>
      </c>
      <c r="D9" s="242"/>
      <c r="E9" s="147"/>
      <c r="F9" s="150" t="s">
        <v>204</v>
      </c>
      <c r="G9" s="241" t="s">
        <v>153</v>
      </c>
      <c r="H9" s="231"/>
      <c r="I9" s="231"/>
      <c r="J9" s="231"/>
      <c r="K9" s="231"/>
      <c r="L9" s="231"/>
      <c r="M9" s="231"/>
      <c r="N9" s="232"/>
      <c r="O9" s="136"/>
      <c r="Q9" s="138"/>
      <c r="R9" s="138"/>
    </row>
    <row r="10" spans="1:18" ht="12.75">
      <c r="A10" s="133"/>
      <c r="B10" s="151" t="s">
        <v>244</v>
      </c>
      <c r="C10" s="152"/>
      <c r="D10" s="153" t="s">
        <v>250</v>
      </c>
      <c r="E10" s="154"/>
      <c r="F10" s="151" t="s">
        <v>244</v>
      </c>
      <c r="G10" s="155"/>
      <c r="H10" s="155"/>
      <c r="I10" s="155" t="s">
        <v>251</v>
      </c>
      <c r="J10" s="155"/>
      <c r="K10" s="155"/>
      <c r="L10" s="155"/>
      <c r="M10" s="155"/>
      <c r="N10" s="155"/>
      <c r="O10" s="142"/>
      <c r="Q10" s="138"/>
      <c r="R10" s="138"/>
    </row>
    <row r="11" spans="1:18" ht="12.75">
      <c r="A11" s="136"/>
      <c r="B11" s="146"/>
      <c r="C11" s="243"/>
      <c r="D11" s="242"/>
      <c r="E11" s="147"/>
      <c r="F11" s="148"/>
      <c r="G11" s="243"/>
      <c r="H11" s="231"/>
      <c r="I11" s="231"/>
      <c r="J11" s="231"/>
      <c r="K11" s="231"/>
      <c r="L11" s="231"/>
      <c r="M11" s="231"/>
      <c r="N11" s="232"/>
      <c r="O11" s="136"/>
      <c r="Q11" s="138"/>
      <c r="R11" s="138"/>
    </row>
    <row r="12" spans="1:18" ht="12.75">
      <c r="A12" s="136"/>
      <c r="B12" s="156"/>
      <c r="C12" s="243"/>
      <c r="D12" s="242"/>
      <c r="E12" s="147"/>
      <c r="F12" s="157"/>
      <c r="G12" s="243"/>
      <c r="H12" s="231"/>
      <c r="I12" s="231"/>
      <c r="J12" s="231"/>
      <c r="K12" s="231"/>
      <c r="L12" s="231"/>
      <c r="M12" s="231"/>
      <c r="N12" s="232"/>
      <c r="O12" s="136"/>
      <c r="Q12" s="138"/>
      <c r="R12" s="138"/>
    </row>
    <row r="13" spans="1:18" ht="15.75">
      <c r="A13" s="133"/>
      <c r="B13" s="41"/>
      <c r="C13" s="41"/>
      <c r="D13" s="41"/>
      <c r="E13" s="41"/>
      <c r="F13" s="45" t="s">
        <v>245</v>
      </c>
      <c r="G13" s="60"/>
      <c r="H13" s="60"/>
      <c r="I13" s="60"/>
      <c r="J13" s="41"/>
      <c r="K13" s="41"/>
      <c r="L13" s="41"/>
      <c r="M13" s="61"/>
      <c r="N13" s="28"/>
      <c r="O13" s="142"/>
      <c r="Q13" s="138"/>
      <c r="R13" s="138"/>
    </row>
    <row r="14" spans="1:18" ht="12.75">
      <c r="A14" s="133"/>
      <c r="B14" s="117" t="s">
        <v>246</v>
      </c>
      <c r="C14" s="41"/>
      <c r="D14" s="41"/>
      <c r="E14" s="41"/>
      <c r="F14" s="158" t="s">
        <v>209</v>
      </c>
      <c r="G14" s="158" t="s">
        <v>210</v>
      </c>
      <c r="H14" s="158" t="s">
        <v>211</v>
      </c>
      <c r="I14" s="158" t="s">
        <v>212</v>
      </c>
      <c r="J14" s="158" t="s">
        <v>213</v>
      </c>
      <c r="K14" s="244" t="s">
        <v>7</v>
      </c>
      <c r="L14" s="245"/>
      <c r="M14" s="159" t="s">
        <v>214</v>
      </c>
      <c r="N14" s="160" t="s">
        <v>215</v>
      </c>
      <c r="O14" s="136"/>
      <c r="R14" s="138"/>
    </row>
    <row r="15" spans="1:18" ht="12.75">
      <c r="A15" s="136"/>
      <c r="B15" s="161" t="s">
        <v>216</v>
      </c>
      <c r="C15" s="162" t="str">
        <f>IF(C8&gt;"",C8&amp;" - "&amp;G8,"")</f>
        <v>Kaarina Saarialho - Anni Heljala</v>
      </c>
      <c r="D15" s="163"/>
      <c r="E15" s="164"/>
      <c r="F15" s="77">
        <v>5</v>
      </c>
      <c r="G15" s="77">
        <v>2</v>
      </c>
      <c r="H15" s="77">
        <v>4</v>
      </c>
      <c r="I15" s="77"/>
      <c r="J15" s="77"/>
      <c r="K15" s="165">
        <f>IF(ISBLANK(F15),"",COUNTIF(F15:J15,"&gt;=0"))</f>
        <v>3</v>
      </c>
      <c r="L15" s="166">
        <f>IF(ISBLANK(F15),"",(IF(LEFT(F15,1)="-",1,0)+IF(LEFT(G15,1)="-",1,0)+IF(LEFT(H15,1)="-",1,0)+IF(LEFT(I15,1)="-",1,0)+IF(LEFT(J15,1)="-",1,0)))</f>
        <v>0</v>
      </c>
      <c r="M15" s="167">
        <f aca="true" t="shared" si="0" ref="M15:N19">IF(K15=3,1,"")</f>
        <v>1</v>
      </c>
      <c r="N15" s="168">
        <f t="shared" si="0"/>
      </c>
      <c r="O15" s="136"/>
      <c r="Q15" s="138"/>
      <c r="R15" s="138"/>
    </row>
    <row r="16" spans="1:18" ht="12.75">
      <c r="A16" s="136"/>
      <c r="B16" s="161" t="s">
        <v>217</v>
      </c>
      <c r="C16" s="163" t="str">
        <f>IF(C9&gt;"",C9&amp;" - "&amp;G9,"")</f>
        <v>Michelle Brinaru - Nea Siren</v>
      </c>
      <c r="D16" s="162"/>
      <c r="E16" s="164"/>
      <c r="F16" s="76">
        <v>4</v>
      </c>
      <c r="G16" s="77">
        <v>7</v>
      </c>
      <c r="H16" s="77">
        <v>7</v>
      </c>
      <c r="I16" s="77"/>
      <c r="J16" s="77"/>
      <c r="K16" s="165">
        <f>IF(ISBLANK(F16),"",COUNTIF(F16:J16,"&gt;=0"))</f>
        <v>3</v>
      </c>
      <c r="L16" s="166">
        <f>IF(ISBLANK(F16),"",(IF(LEFT(F16,1)="-",1,0)+IF(LEFT(G16,1)="-",1,0)+IF(LEFT(H16,1)="-",1,0)+IF(LEFT(I16,1)="-",1,0)+IF(LEFT(J16,1)="-",1,0)))</f>
        <v>0</v>
      </c>
      <c r="M16" s="167">
        <f t="shared" si="0"/>
        <v>1</v>
      </c>
      <c r="N16" s="168">
        <f t="shared" si="0"/>
      </c>
      <c r="O16" s="136"/>
      <c r="Q16" s="138"/>
      <c r="R16" s="138"/>
    </row>
    <row r="17" spans="1:18" ht="12.75">
      <c r="A17" s="136"/>
      <c r="B17" s="169" t="s">
        <v>247</v>
      </c>
      <c r="C17" s="170" t="s">
        <v>250</v>
      </c>
      <c r="D17" s="171" t="s">
        <v>251</v>
      </c>
      <c r="E17" s="172"/>
      <c r="F17" s="173">
        <v>3</v>
      </c>
      <c r="G17" s="174">
        <v>4</v>
      </c>
      <c r="H17" s="175">
        <v>3</v>
      </c>
      <c r="I17" s="175"/>
      <c r="J17" s="175"/>
      <c r="K17" s="165">
        <f>IF(ISBLANK(F17),"",COUNTIF(F17:J17,"&gt;=0"))</f>
        <v>3</v>
      </c>
      <c r="L17" s="166">
        <f>IF(ISBLANK(F17),"",(IF(LEFT(F17,1)="-",1,0)+IF(LEFT(G17,1)="-",1,0)+IF(LEFT(H17,1)="-",1,0)+IF(LEFT(I17,1)="-",1,0)+IF(LEFT(J17,1)="-",1,0)))</f>
        <v>0</v>
      </c>
      <c r="M17" s="167">
        <f t="shared" si="0"/>
        <v>1</v>
      </c>
      <c r="N17" s="168">
        <f t="shared" si="0"/>
      </c>
      <c r="O17" s="136"/>
      <c r="Q17" s="138"/>
      <c r="R17" s="138"/>
    </row>
    <row r="18" spans="1:18" ht="12.75">
      <c r="A18" s="136"/>
      <c r="B18" s="161" t="s">
        <v>224</v>
      </c>
      <c r="C18" s="163" t="str">
        <f>IF(C8&gt;"",C8&amp;" - "&amp;G9,"")</f>
        <v>Kaarina Saarialho - Nea Siren</v>
      </c>
      <c r="D18" s="162"/>
      <c r="E18" s="164"/>
      <c r="F18" s="103"/>
      <c r="G18" s="77"/>
      <c r="H18" s="77"/>
      <c r="I18" s="77"/>
      <c r="J18" s="110"/>
      <c r="K18" s="165">
        <f>IF(ISBLANK(F18),"",COUNTIF(F18:J18,"&gt;=0"))</f>
      </c>
      <c r="L18" s="166">
        <f>IF(ISBLANK(F18),"",(IF(LEFT(F18,1)="-",1,0)+IF(LEFT(G18,1)="-",1,0)+IF(LEFT(H18,1)="-",1,0)+IF(LEFT(I18,1)="-",1,0)+IF(LEFT(J18,1)="-",1,0)))</f>
      </c>
      <c r="M18" s="167">
        <f t="shared" si="0"/>
      </c>
      <c r="N18" s="168">
        <f t="shared" si="0"/>
      </c>
      <c r="O18" s="136"/>
      <c r="Q18" s="138"/>
      <c r="R18" s="138"/>
    </row>
    <row r="19" spans="1:18" ht="13.5" thickBot="1">
      <c r="A19" s="136"/>
      <c r="B19" s="161" t="s">
        <v>219</v>
      </c>
      <c r="C19" s="163" t="str">
        <f>IF(C9&gt;"",C9&amp;" - "&amp;G8,"")</f>
        <v>Michelle Brinaru - Anni Heljala</v>
      </c>
      <c r="D19" s="162"/>
      <c r="E19" s="164"/>
      <c r="F19" s="110"/>
      <c r="G19" s="77"/>
      <c r="H19" s="110"/>
      <c r="I19" s="77"/>
      <c r="J19" s="77"/>
      <c r="K19" s="165">
        <f>IF(ISBLANK(F19),"",COUNTIF(F19:J19,"&gt;=0"))</f>
      </c>
      <c r="L19" s="176">
        <f>IF(ISBLANK(F19),"",(IF(LEFT(F19,1)="-",1,0)+IF(LEFT(G19,1)="-",1,0)+IF(LEFT(H19,1)="-",1,0)+IF(LEFT(I19,1)="-",1,0)+IF(LEFT(J19,1)="-",1,0)))</f>
      </c>
      <c r="M19" s="167">
        <f t="shared" si="0"/>
      </c>
      <c r="N19" s="168">
        <f t="shared" si="0"/>
      </c>
      <c r="O19" s="136"/>
      <c r="Q19" s="138"/>
      <c r="R19" s="138"/>
    </row>
    <row r="20" spans="1:18" ht="16.5" thickBot="1">
      <c r="A20" s="133"/>
      <c r="B20" s="41"/>
      <c r="C20" s="41"/>
      <c r="D20" s="41"/>
      <c r="E20" s="41"/>
      <c r="F20" s="41"/>
      <c r="G20" s="41"/>
      <c r="H20" s="41"/>
      <c r="I20" s="177" t="s">
        <v>225</v>
      </c>
      <c r="J20" s="178"/>
      <c r="K20" s="179">
        <f>IF(ISBLANK(D15),"",SUM(K15:K19))</f>
      </c>
      <c r="L20" s="180">
        <f>IF(ISBLANK(E15),"",SUM(L15:L19))</f>
      </c>
      <c r="M20" s="181">
        <f>IF(ISBLANK(F15),"",SUM(M15:M19))</f>
        <v>3</v>
      </c>
      <c r="N20" s="182">
        <f>IF(ISBLANK(F15),"",SUM(N15:N19))</f>
        <v>0</v>
      </c>
      <c r="O20" s="136"/>
      <c r="Q20" s="138"/>
      <c r="R20" s="138"/>
    </row>
    <row r="21" spans="1:18" ht="12.75">
      <c r="A21" s="133"/>
      <c r="B21" s="63" t="s">
        <v>226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42"/>
      <c r="Q21" s="138"/>
      <c r="R21" s="138"/>
    </row>
    <row r="22" spans="1:18" ht="12.75">
      <c r="A22" s="133"/>
      <c r="B22" s="119" t="s">
        <v>227</v>
      </c>
      <c r="C22" s="119"/>
      <c r="D22" s="119" t="s">
        <v>228</v>
      </c>
      <c r="E22" s="40"/>
      <c r="F22" s="119"/>
      <c r="G22" s="119" t="s">
        <v>35</v>
      </c>
      <c r="H22" s="40"/>
      <c r="I22" s="119"/>
      <c r="J22" s="120" t="s">
        <v>229</v>
      </c>
      <c r="K22" s="28"/>
      <c r="L22" s="41"/>
      <c r="M22" s="41"/>
      <c r="N22" s="41"/>
      <c r="O22" s="142"/>
      <c r="Q22" s="138"/>
      <c r="R22" s="138"/>
    </row>
    <row r="23" spans="1:18" ht="18.75" thickBot="1">
      <c r="A23" s="133"/>
      <c r="B23" s="41"/>
      <c r="C23" s="41"/>
      <c r="D23" s="41"/>
      <c r="E23" s="41"/>
      <c r="F23" s="41"/>
      <c r="G23" s="41"/>
      <c r="H23" s="41"/>
      <c r="I23" s="41"/>
      <c r="J23" s="246" t="str">
        <f>IF(M20=3,C7,IF(N20=3,G7,""))</f>
        <v>MBF</v>
      </c>
      <c r="K23" s="247"/>
      <c r="L23" s="247"/>
      <c r="M23" s="247"/>
      <c r="N23" s="248"/>
      <c r="O23" s="136"/>
      <c r="Q23" s="138"/>
      <c r="R23" s="138"/>
    </row>
    <row r="24" spans="1:18" ht="18">
      <c r="A24" s="183"/>
      <c r="B24" s="184"/>
      <c r="C24" s="184"/>
      <c r="D24" s="184"/>
      <c r="E24" s="184"/>
      <c r="F24" s="184"/>
      <c r="G24" s="184"/>
      <c r="H24" s="184"/>
      <c r="I24" s="184"/>
      <c r="J24" s="185"/>
      <c r="K24" s="185"/>
      <c r="L24" s="185"/>
      <c r="M24" s="185"/>
      <c r="N24" s="185"/>
      <c r="O24" s="186"/>
      <c r="Q24" s="138"/>
      <c r="R24" s="138"/>
    </row>
    <row r="25" spans="2:18" ht="12.75">
      <c r="B25" s="125" t="s">
        <v>248</v>
      </c>
      <c r="Q25" s="138"/>
      <c r="R25" s="138"/>
    </row>
  </sheetData>
  <sheetProtection/>
  <mergeCells count="17">
    <mergeCell ref="C12:D12"/>
    <mergeCell ref="G12:N12"/>
    <mergeCell ref="K14:L14"/>
    <mergeCell ref="J23:N23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3.5" thickBot="1"/>
    <row r="2" spans="1:10" ht="18" customHeight="1">
      <c r="A2" s="193"/>
      <c r="B2" s="194" t="s">
        <v>0</v>
      </c>
      <c r="C2" s="195"/>
      <c r="D2" s="195"/>
      <c r="E2" s="196"/>
      <c r="F2" s="197"/>
      <c r="G2" s="198"/>
      <c r="H2" s="198"/>
      <c r="I2" s="199"/>
      <c r="J2" s="199"/>
    </row>
    <row r="3" spans="1:10" ht="15" customHeight="1">
      <c r="A3" s="193"/>
      <c r="B3" s="200" t="s">
        <v>304</v>
      </c>
      <c r="C3" s="199"/>
      <c r="D3" s="199"/>
      <c r="E3" s="201"/>
      <c r="F3" s="197"/>
      <c r="G3" s="198"/>
      <c r="H3" s="198"/>
      <c r="I3" s="199"/>
      <c r="J3" s="199"/>
    </row>
    <row r="4" spans="1:10" ht="15" customHeight="1" thickBot="1">
      <c r="A4" s="193"/>
      <c r="B4" s="202" t="s">
        <v>305</v>
      </c>
      <c r="C4" s="203"/>
      <c r="D4" s="203"/>
      <c r="E4" s="204"/>
      <c r="F4" s="197"/>
      <c r="G4" s="198"/>
      <c r="H4" s="198"/>
      <c r="I4" s="199"/>
      <c r="J4" s="199"/>
    </row>
    <row r="5" spans="1:10" ht="15" customHeight="1">
      <c r="A5" s="205"/>
      <c r="B5" s="206"/>
      <c r="C5" s="206"/>
      <c r="D5" s="206"/>
      <c r="E5" s="206"/>
      <c r="F5" s="205"/>
      <c r="G5" s="205"/>
      <c r="H5" s="205"/>
      <c r="I5" s="199"/>
      <c r="J5" s="199"/>
    </row>
    <row r="6" spans="1:10" ht="14.25" customHeight="1">
      <c r="A6" s="207"/>
      <c r="B6" s="207" t="s">
        <v>3</v>
      </c>
      <c r="C6" s="207" t="s">
        <v>4</v>
      </c>
      <c r="D6" s="207" t="s">
        <v>5</v>
      </c>
      <c r="E6" s="207" t="s">
        <v>6</v>
      </c>
      <c r="F6" s="207" t="s">
        <v>7</v>
      </c>
      <c r="G6" s="207" t="s">
        <v>8</v>
      </c>
      <c r="H6" s="207" t="s">
        <v>9</v>
      </c>
      <c r="I6" s="208"/>
      <c r="J6" s="209"/>
    </row>
    <row r="7" spans="1:10" ht="14.25" customHeight="1">
      <c r="A7" s="207" t="s">
        <v>10</v>
      </c>
      <c r="B7" s="207" t="s">
        <v>15</v>
      </c>
      <c r="C7" s="207" t="s">
        <v>155</v>
      </c>
      <c r="D7" s="207" t="s">
        <v>156</v>
      </c>
      <c r="E7" s="207" t="s">
        <v>24</v>
      </c>
      <c r="F7" s="207" t="s">
        <v>306</v>
      </c>
      <c r="G7" s="207" t="s">
        <v>307</v>
      </c>
      <c r="H7" s="207" t="s">
        <v>10</v>
      </c>
      <c r="I7" s="208"/>
      <c r="J7" s="209"/>
    </row>
    <row r="8" spans="1:10" ht="14.25" customHeight="1">
      <c r="A8" s="207" t="s">
        <v>14</v>
      </c>
      <c r="B8" s="207" t="s">
        <v>157</v>
      </c>
      <c r="C8" s="207" t="s">
        <v>158</v>
      </c>
      <c r="D8" s="207" t="s">
        <v>159</v>
      </c>
      <c r="E8" s="207"/>
      <c r="F8" s="207"/>
      <c r="G8" s="207"/>
      <c r="H8" s="207"/>
      <c r="I8" s="208"/>
      <c r="J8" s="209"/>
    </row>
    <row r="9" spans="1:10" ht="14.25" customHeight="1">
      <c r="A9" s="207" t="s">
        <v>20</v>
      </c>
      <c r="B9" s="207" t="s">
        <v>160</v>
      </c>
      <c r="C9" s="207" t="s">
        <v>151</v>
      </c>
      <c r="D9" s="207" t="s">
        <v>23</v>
      </c>
      <c r="E9" s="207" t="s">
        <v>20</v>
      </c>
      <c r="F9" s="207" t="s">
        <v>308</v>
      </c>
      <c r="G9" s="207" t="s">
        <v>309</v>
      </c>
      <c r="H9" s="207" t="s">
        <v>14</v>
      </c>
      <c r="I9" s="208"/>
      <c r="J9" s="209"/>
    </row>
    <row r="10" spans="1:10" ht="14.25" customHeight="1">
      <c r="A10" s="207" t="s">
        <v>24</v>
      </c>
      <c r="B10" s="207" t="s">
        <v>161</v>
      </c>
      <c r="C10" s="207" t="s">
        <v>152</v>
      </c>
      <c r="D10" s="207" t="s">
        <v>23</v>
      </c>
      <c r="E10" s="207" t="s">
        <v>14</v>
      </c>
      <c r="F10" s="207" t="s">
        <v>310</v>
      </c>
      <c r="G10" s="207" t="s">
        <v>311</v>
      </c>
      <c r="H10" s="207" t="s">
        <v>20</v>
      </c>
      <c r="I10" s="208"/>
      <c r="J10" s="209"/>
    </row>
    <row r="11" spans="1:10" ht="14.25" customHeight="1">
      <c r="A11" s="207" t="s">
        <v>67</v>
      </c>
      <c r="B11" s="207" t="s">
        <v>162</v>
      </c>
      <c r="C11" s="207" t="s">
        <v>153</v>
      </c>
      <c r="D11" s="207" t="s">
        <v>40</v>
      </c>
      <c r="E11" s="207" t="s">
        <v>10</v>
      </c>
      <c r="F11" s="207" t="s">
        <v>312</v>
      </c>
      <c r="G11" s="207" t="s">
        <v>313</v>
      </c>
      <c r="H11" s="207" t="s">
        <v>24</v>
      </c>
      <c r="I11" s="208"/>
      <c r="J11" s="209"/>
    </row>
    <row r="12" spans="1:10" ht="15" customHeight="1">
      <c r="A12" s="207" t="s">
        <v>88</v>
      </c>
      <c r="B12" s="207" t="s">
        <v>163</v>
      </c>
      <c r="C12" s="207" t="s">
        <v>154</v>
      </c>
      <c r="D12" s="207" t="s">
        <v>40</v>
      </c>
      <c r="E12" s="207" t="s">
        <v>163</v>
      </c>
      <c r="F12" s="207" t="s">
        <v>314</v>
      </c>
      <c r="G12" s="207" t="s">
        <v>315</v>
      </c>
      <c r="H12" s="207" t="s">
        <v>67</v>
      </c>
      <c r="I12" s="208"/>
      <c r="J12" s="209"/>
    </row>
    <row r="13" spans="1:10" ht="14.25" customHeight="1">
      <c r="A13" s="210"/>
      <c r="B13" s="210"/>
      <c r="C13" s="226"/>
      <c r="D13" s="226"/>
      <c r="E13" s="226"/>
      <c r="F13" s="226"/>
      <c r="G13" s="226"/>
      <c r="H13" s="226"/>
      <c r="I13" s="227"/>
      <c r="J13" s="227"/>
    </row>
    <row r="14" spans="1:10" ht="14.25" customHeight="1">
      <c r="A14" s="209"/>
      <c r="B14" s="213"/>
      <c r="C14" s="207"/>
      <c r="D14" s="207" t="s">
        <v>29</v>
      </c>
      <c r="E14" s="207" t="s">
        <v>30</v>
      </c>
      <c r="F14" s="207" t="s">
        <v>31</v>
      </c>
      <c r="G14" s="207" t="s">
        <v>32</v>
      </c>
      <c r="H14" s="207" t="s">
        <v>33</v>
      </c>
      <c r="I14" s="207" t="s">
        <v>34</v>
      </c>
      <c r="J14" s="207" t="s">
        <v>35</v>
      </c>
    </row>
    <row r="15" spans="1:10" ht="14.25" customHeight="1">
      <c r="A15" s="209"/>
      <c r="B15" s="213"/>
      <c r="C15" s="228" t="s">
        <v>46</v>
      </c>
      <c r="D15" s="207" t="s">
        <v>297</v>
      </c>
      <c r="E15" s="207" t="s">
        <v>293</v>
      </c>
      <c r="F15" s="207" t="s">
        <v>284</v>
      </c>
      <c r="G15" s="207" t="s">
        <v>293</v>
      </c>
      <c r="H15" s="207" t="s">
        <v>297</v>
      </c>
      <c r="I15" s="207" t="s">
        <v>273</v>
      </c>
      <c r="J15" s="228" t="s">
        <v>88</v>
      </c>
    </row>
    <row r="16" spans="1:10" ht="14.25" customHeight="1">
      <c r="A16" s="209"/>
      <c r="B16" s="213"/>
      <c r="C16" s="228" t="s">
        <v>70</v>
      </c>
      <c r="D16" s="207"/>
      <c r="E16" s="207"/>
      <c r="F16" s="207"/>
      <c r="G16" s="207"/>
      <c r="H16" s="207"/>
      <c r="I16" s="207"/>
      <c r="J16" s="228" t="s">
        <v>20</v>
      </c>
    </row>
    <row r="17" spans="1:10" ht="14.25" customHeight="1">
      <c r="A17" s="209"/>
      <c r="B17" s="213"/>
      <c r="C17" s="228" t="s">
        <v>164</v>
      </c>
      <c r="D17" s="207" t="s">
        <v>316</v>
      </c>
      <c r="E17" s="207" t="s">
        <v>316</v>
      </c>
      <c r="F17" s="207" t="s">
        <v>297</v>
      </c>
      <c r="G17" s="207"/>
      <c r="H17" s="207"/>
      <c r="I17" s="207" t="s">
        <v>256</v>
      </c>
      <c r="J17" s="228" t="s">
        <v>67</v>
      </c>
    </row>
    <row r="18" spans="1:10" ht="14.25" customHeight="1">
      <c r="A18" s="209"/>
      <c r="B18" s="213"/>
      <c r="C18" s="228" t="s">
        <v>69</v>
      </c>
      <c r="D18" s="207" t="s">
        <v>292</v>
      </c>
      <c r="E18" s="207" t="s">
        <v>317</v>
      </c>
      <c r="F18" s="207" t="s">
        <v>284</v>
      </c>
      <c r="G18" s="207"/>
      <c r="H18" s="207"/>
      <c r="I18" s="207" t="s">
        <v>256</v>
      </c>
      <c r="J18" s="228" t="s">
        <v>14</v>
      </c>
    </row>
    <row r="19" spans="1:10" ht="14.25" customHeight="1">
      <c r="A19" s="209"/>
      <c r="B19" s="213"/>
      <c r="C19" s="228" t="s">
        <v>165</v>
      </c>
      <c r="D19" s="207" t="s">
        <v>284</v>
      </c>
      <c r="E19" s="207" t="s">
        <v>297</v>
      </c>
      <c r="F19" s="207" t="s">
        <v>318</v>
      </c>
      <c r="G19" s="207"/>
      <c r="H19" s="207"/>
      <c r="I19" s="207" t="s">
        <v>256</v>
      </c>
      <c r="J19" s="228" t="s">
        <v>20</v>
      </c>
    </row>
    <row r="20" spans="1:10" ht="14.25" customHeight="1">
      <c r="A20" s="209"/>
      <c r="B20" s="213"/>
      <c r="C20" s="228" t="s">
        <v>49</v>
      </c>
      <c r="D20" s="207"/>
      <c r="E20" s="207"/>
      <c r="F20" s="207"/>
      <c r="G20" s="207"/>
      <c r="H20" s="207"/>
      <c r="I20" s="207"/>
      <c r="J20" s="228" t="s">
        <v>24</v>
      </c>
    </row>
    <row r="21" spans="1:10" ht="14.25" customHeight="1">
      <c r="A21" s="209"/>
      <c r="B21" s="213"/>
      <c r="C21" s="228" t="s">
        <v>166</v>
      </c>
      <c r="D21" s="207" t="s">
        <v>318</v>
      </c>
      <c r="E21" s="207" t="s">
        <v>318</v>
      </c>
      <c r="F21" s="207" t="s">
        <v>318</v>
      </c>
      <c r="G21" s="207"/>
      <c r="H21" s="207"/>
      <c r="I21" s="207" t="s">
        <v>256</v>
      </c>
      <c r="J21" s="228" t="s">
        <v>14</v>
      </c>
    </row>
    <row r="22" spans="1:10" ht="14.25" customHeight="1">
      <c r="A22" s="209"/>
      <c r="B22" s="213"/>
      <c r="C22" s="228" t="s">
        <v>72</v>
      </c>
      <c r="D22" s="207" t="s">
        <v>296</v>
      </c>
      <c r="E22" s="207" t="s">
        <v>296</v>
      </c>
      <c r="F22" s="207" t="s">
        <v>284</v>
      </c>
      <c r="G22" s="207"/>
      <c r="H22" s="207"/>
      <c r="I22" s="207" t="s">
        <v>256</v>
      </c>
      <c r="J22" s="228" t="s">
        <v>24</v>
      </c>
    </row>
    <row r="23" spans="1:10" ht="14.25" customHeight="1">
      <c r="A23" s="209"/>
      <c r="B23" s="213"/>
      <c r="C23" s="228" t="s">
        <v>41</v>
      </c>
      <c r="D23" s="207"/>
      <c r="E23" s="207"/>
      <c r="F23" s="207"/>
      <c r="G23" s="207"/>
      <c r="H23" s="207"/>
      <c r="I23" s="207"/>
      <c r="J23" s="228" t="s">
        <v>10</v>
      </c>
    </row>
    <row r="24" spans="1:10" ht="15" customHeight="1">
      <c r="A24" s="209"/>
      <c r="B24" s="213"/>
      <c r="C24" s="228" t="s">
        <v>39</v>
      </c>
      <c r="D24" s="207" t="s">
        <v>296</v>
      </c>
      <c r="E24" s="207" t="s">
        <v>283</v>
      </c>
      <c r="F24" s="207" t="s">
        <v>292</v>
      </c>
      <c r="G24" s="207"/>
      <c r="H24" s="207"/>
      <c r="I24" s="207" t="s">
        <v>256</v>
      </c>
      <c r="J24" s="228" t="s">
        <v>67</v>
      </c>
    </row>
    <row r="25" spans="1:10" ht="15" customHeight="1">
      <c r="A25" s="199"/>
      <c r="B25" s="229"/>
      <c r="C25" s="228" t="s">
        <v>167</v>
      </c>
      <c r="D25" s="228"/>
      <c r="E25" s="228"/>
      <c r="F25" s="228"/>
      <c r="G25" s="228"/>
      <c r="H25" s="228"/>
      <c r="I25" s="228"/>
      <c r="J25" s="228" t="s">
        <v>24</v>
      </c>
    </row>
    <row r="26" spans="1:10" ht="15" customHeight="1">
      <c r="A26" s="199"/>
      <c r="B26" s="229"/>
      <c r="C26" s="228" t="s">
        <v>71</v>
      </c>
      <c r="D26" s="228" t="s">
        <v>283</v>
      </c>
      <c r="E26" s="228" t="s">
        <v>295</v>
      </c>
      <c r="F26" s="228" t="s">
        <v>316</v>
      </c>
      <c r="G26" s="228" t="s">
        <v>319</v>
      </c>
      <c r="H26" s="228"/>
      <c r="I26" s="228" t="s">
        <v>259</v>
      </c>
      <c r="J26" s="228" t="s">
        <v>88</v>
      </c>
    </row>
    <row r="27" spans="1:10" ht="15" customHeight="1">
      <c r="A27" s="199"/>
      <c r="B27" s="229"/>
      <c r="C27" s="228" t="s">
        <v>50</v>
      </c>
      <c r="D27" s="228"/>
      <c r="E27" s="228"/>
      <c r="F27" s="228"/>
      <c r="G27" s="228"/>
      <c r="H27" s="228"/>
      <c r="I27" s="228"/>
      <c r="J27" s="228" t="s">
        <v>67</v>
      </c>
    </row>
    <row r="28" spans="1:10" ht="15" customHeight="1">
      <c r="A28" s="199"/>
      <c r="B28" s="229"/>
      <c r="C28" s="228" t="s">
        <v>51</v>
      </c>
      <c r="D28" s="228" t="s">
        <v>294</v>
      </c>
      <c r="E28" s="228" t="s">
        <v>284</v>
      </c>
      <c r="F28" s="228" t="s">
        <v>320</v>
      </c>
      <c r="G28" s="228" t="s">
        <v>296</v>
      </c>
      <c r="H28" s="228"/>
      <c r="I28" s="228" t="s">
        <v>259</v>
      </c>
      <c r="J28" s="228" t="s">
        <v>88</v>
      </c>
    </row>
    <row r="29" spans="1:10" ht="15" customHeight="1">
      <c r="A29" s="199"/>
      <c r="B29" s="229"/>
      <c r="C29" s="228" t="s">
        <v>168</v>
      </c>
      <c r="D29" s="228" t="s">
        <v>282</v>
      </c>
      <c r="E29" s="228" t="s">
        <v>318</v>
      </c>
      <c r="F29" s="228" t="s">
        <v>318</v>
      </c>
      <c r="G29" s="228"/>
      <c r="H29" s="228"/>
      <c r="I29" s="228" t="s">
        <v>256</v>
      </c>
      <c r="J29" s="228" t="s">
        <v>10</v>
      </c>
    </row>
    <row r="30" spans="1:10" ht="15" customHeight="1">
      <c r="A30" s="199"/>
      <c r="B30" s="199"/>
      <c r="C30" s="216"/>
      <c r="D30" s="216"/>
      <c r="E30" s="216"/>
      <c r="F30" s="216"/>
      <c r="G30" s="216"/>
      <c r="H30" s="216"/>
      <c r="I30" s="216"/>
      <c r="J30" s="216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1" spans="1:10" ht="18">
      <c r="A1" s="1"/>
      <c r="B1" s="2" t="s">
        <v>0</v>
      </c>
      <c r="C1" s="3"/>
      <c r="D1" s="3"/>
      <c r="E1" s="4"/>
      <c r="F1" s="5"/>
      <c r="G1" s="6"/>
      <c r="H1" s="6"/>
      <c r="I1" s="7"/>
      <c r="J1" s="7"/>
    </row>
    <row r="2" spans="1:10" ht="18" customHeight="1">
      <c r="A2" s="1"/>
      <c r="B2" s="8" t="s">
        <v>189</v>
      </c>
      <c r="C2" s="7"/>
      <c r="D2" s="7"/>
      <c r="E2" s="9"/>
      <c r="F2" s="5"/>
      <c r="G2" s="6"/>
      <c r="H2" s="6"/>
      <c r="I2" s="7"/>
      <c r="J2" s="7"/>
    </row>
    <row r="3" spans="1:10" ht="15" customHeight="1">
      <c r="A3" s="1"/>
      <c r="B3" s="10" t="s">
        <v>188</v>
      </c>
      <c r="C3" s="11"/>
      <c r="D3" s="11"/>
      <c r="E3" s="12"/>
      <c r="F3" s="5"/>
      <c r="G3" s="6"/>
      <c r="H3" s="6"/>
      <c r="I3" s="7"/>
      <c r="J3" s="7"/>
    </row>
    <row r="4" spans="1:10" ht="15" customHeight="1">
      <c r="A4" s="13"/>
      <c r="B4" s="14"/>
      <c r="C4" s="14"/>
      <c r="D4" s="14"/>
      <c r="E4" s="14"/>
      <c r="F4" s="13"/>
      <c r="G4" s="13"/>
      <c r="H4" s="13"/>
      <c r="I4" s="7"/>
      <c r="J4" s="7"/>
    </row>
    <row r="5" spans="1:10" ht="15" customHeight="1">
      <c r="A5" s="15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/>
      <c r="J5" s="17"/>
    </row>
    <row r="6" spans="1:10" ht="14.25" customHeight="1">
      <c r="A6" s="15" t="s">
        <v>10</v>
      </c>
      <c r="B6" s="15" t="s">
        <v>169</v>
      </c>
      <c r="C6" s="15" t="s">
        <v>170</v>
      </c>
      <c r="D6" s="15" t="s">
        <v>23</v>
      </c>
      <c r="E6" s="15" t="s">
        <v>260</v>
      </c>
      <c r="F6" s="15"/>
      <c r="G6" s="15"/>
      <c r="H6" s="15" t="s">
        <v>10</v>
      </c>
      <c r="I6" s="16"/>
      <c r="J6" s="17"/>
    </row>
    <row r="7" spans="1:10" ht="14.25" customHeight="1">
      <c r="A7" s="15" t="s">
        <v>14</v>
      </c>
      <c r="B7" s="15" t="s">
        <v>171</v>
      </c>
      <c r="C7" s="15" t="s">
        <v>156</v>
      </c>
      <c r="D7" s="15" t="s">
        <v>156</v>
      </c>
      <c r="E7" s="15" t="s">
        <v>261</v>
      </c>
      <c r="F7" s="15"/>
      <c r="G7" s="15"/>
      <c r="H7" s="15" t="s">
        <v>14</v>
      </c>
      <c r="I7" s="16"/>
      <c r="J7" s="17"/>
    </row>
    <row r="8" spans="1:22" ht="14.25" customHeight="1">
      <c r="A8" s="15" t="s">
        <v>20</v>
      </c>
      <c r="B8" s="15" t="s">
        <v>149</v>
      </c>
      <c r="C8" s="15" t="s">
        <v>172</v>
      </c>
      <c r="D8" s="15" t="s">
        <v>23</v>
      </c>
      <c r="E8" s="15" t="s">
        <v>262</v>
      </c>
      <c r="F8" s="15"/>
      <c r="G8" s="15"/>
      <c r="H8" s="15" t="s">
        <v>20</v>
      </c>
      <c r="I8" s="16"/>
      <c r="J8" s="17"/>
      <c r="O8" s="18"/>
      <c r="P8" s="18"/>
      <c r="Q8" s="18"/>
      <c r="R8" s="18"/>
      <c r="S8" s="18"/>
      <c r="U8" s="19"/>
      <c r="V8" s="19"/>
    </row>
    <row r="9" spans="1:22" ht="14.25" customHeight="1">
      <c r="A9" s="20"/>
      <c r="B9" s="20"/>
      <c r="C9" s="21"/>
      <c r="D9" s="21"/>
      <c r="E9" s="21"/>
      <c r="F9" s="21"/>
      <c r="G9" s="21"/>
      <c r="H9" s="21"/>
      <c r="I9" s="22"/>
      <c r="J9" s="22"/>
      <c r="O9" s="18"/>
      <c r="P9" s="18"/>
      <c r="Q9" s="18"/>
      <c r="R9" s="18"/>
      <c r="S9" s="18"/>
      <c r="U9" s="19"/>
      <c r="V9" s="19"/>
    </row>
    <row r="10" spans="1:22" ht="14.25" customHeight="1">
      <c r="A10" s="17"/>
      <c r="B10" s="23"/>
      <c r="C10" s="15"/>
      <c r="D10" s="15" t="s">
        <v>29</v>
      </c>
      <c r="E10" s="15" t="s">
        <v>30</v>
      </c>
      <c r="F10" s="15" t="s">
        <v>31</v>
      </c>
      <c r="G10" s="15" t="s">
        <v>32</v>
      </c>
      <c r="H10" s="15" t="s">
        <v>33</v>
      </c>
      <c r="I10" s="15" t="s">
        <v>34</v>
      </c>
      <c r="J10" s="15" t="s">
        <v>35</v>
      </c>
      <c r="O10" s="18"/>
      <c r="P10" s="18"/>
      <c r="Q10" s="18"/>
      <c r="R10" s="18"/>
      <c r="S10" s="18"/>
      <c r="U10" s="19"/>
      <c r="V10" s="19"/>
    </row>
    <row r="11" spans="1:22" ht="15" customHeight="1">
      <c r="A11" s="17"/>
      <c r="B11" s="23"/>
      <c r="C11" s="15" t="s">
        <v>39</v>
      </c>
      <c r="D11" s="15"/>
      <c r="E11" s="15"/>
      <c r="F11" s="15"/>
      <c r="G11" s="15"/>
      <c r="H11" s="15"/>
      <c r="I11" s="15" t="s">
        <v>256</v>
      </c>
      <c r="J11" s="15" t="s">
        <v>14</v>
      </c>
      <c r="O11" s="18"/>
      <c r="P11" s="18"/>
      <c r="Q11" s="18"/>
      <c r="R11" s="18"/>
      <c r="S11" s="18"/>
      <c r="V11" s="19"/>
    </row>
    <row r="12" spans="1:22" ht="14.25" customHeight="1">
      <c r="A12" s="17"/>
      <c r="B12" s="23"/>
      <c r="C12" s="15" t="s">
        <v>49</v>
      </c>
      <c r="D12" s="15"/>
      <c r="E12" s="15"/>
      <c r="F12" s="15"/>
      <c r="G12" s="15"/>
      <c r="H12" s="15"/>
      <c r="I12" s="15" t="s">
        <v>256</v>
      </c>
      <c r="J12" s="15" t="s">
        <v>10</v>
      </c>
      <c r="O12" s="18"/>
      <c r="P12" s="18"/>
      <c r="Q12" s="18"/>
      <c r="R12" s="18"/>
      <c r="S12" s="18"/>
      <c r="V12" s="19"/>
    </row>
    <row r="13" spans="1:22" ht="14.25" customHeight="1">
      <c r="A13" s="17"/>
      <c r="B13" s="23"/>
      <c r="C13" s="15" t="s">
        <v>50</v>
      </c>
      <c r="D13" s="15"/>
      <c r="E13" s="15"/>
      <c r="F13" s="15"/>
      <c r="G13" s="15"/>
      <c r="H13" s="15"/>
      <c r="I13" s="15" t="s">
        <v>256</v>
      </c>
      <c r="J13" s="15" t="s">
        <v>20</v>
      </c>
      <c r="O13" s="18"/>
      <c r="P13" s="18"/>
      <c r="Q13" s="18"/>
      <c r="R13" s="18"/>
      <c r="S13" s="18"/>
      <c r="V13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Roman,Normaali"&amp;12&amp;A</oddHeader>
    <oddFooter>&amp;C&amp;"Times New Roman,Normaali"&amp;12Page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G15" sqref="G15"/>
    </sheetView>
  </sheetViews>
  <sheetFormatPr defaultColWidth="11.57421875" defaultRowHeight="12.75"/>
  <cols>
    <col min="1" max="1" width="3.57421875" style="0" customWidth="1"/>
    <col min="2" max="2" width="6.28125" style="0" customWidth="1"/>
    <col min="3" max="3" width="18.00390625" style="0" customWidth="1"/>
    <col min="4" max="4" width="16.00390625" style="0" customWidth="1"/>
  </cols>
  <sheetData>
    <row r="2" spans="1:8" ht="18">
      <c r="A2" s="1"/>
      <c r="B2" s="2" t="s">
        <v>0</v>
      </c>
      <c r="C2" s="3"/>
      <c r="D2" s="3"/>
      <c r="E2" s="4"/>
      <c r="F2" s="5"/>
      <c r="G2" s="6"/>
      <c r="H2" s="6"/>
    </row>
    <row r="3" spans="1:8" ht="15">
      <c r="A3" s="1"/>
      <c r="B3" s="8" t="s">
        <v>56</v>
      </c>
      <c r="C3" s="7"/>
      <c r="D3" s="7"/>
      <c r="E3" s="9"/>
      <c r="F3" s="5"/>
      <c r="G3" s="6"/>
      <c r="H3" s="6"/>
    </row>
    <row r="4" spans="1:8" ht="15">
      <c r="A4" s="1"/>
      <c r="B4" s="10" t="s">
        <v>264</v>
      </c>
      <c r="C4" s="11"/>
      <c r="D4" s="11"/>
      <c r="E4" s="12"/>
      <c r="F4" s="5"/>
      <c r="G4" s="6"/>
      <c r="H4" s="6"/>
    </row>
    <row r="5" spans="1:8" ht="12.75">
      <c r="A5" s="13"/>
      <c r="B5" s="14"/>
      <c r="C5" s="14"/>
      <c r="D5" s="14"/>
      <c r="E5" s="25"/>
      <c r="F5" s="6"/>
      <c r="G5" s="6"/>
      <c r="H5" s="6"/>
    </row>
    <row r="6" spans="1:8" ht="12.75">
      <c r="A6" s="26"/>
      <c r="B6" s="26" t="s">
        <v>3</v>
      </c>
      <c r="C6" s="26" t="s">
        <v>57</v>
      </c>
      <c r="D6" s="26" t="s">
        <v>5</v>
      </c>
      <c r="E6" s="5"/>
      <c r="F6" s="6"/>
      <c r="G6" s="6"/>
      <c r="H6" s="6"/>
    </row>
    <row r="7" spans="1:8" ht="12.75">
      <c r="A7" s="27" t="s">
        <v>10</v>
      </c>
      <c r="B7" s="27" t="s">
        <v>58</v>
      </c>
      <c r="C7" s="188" t="s">
        <v>263</v>
      </c>
      <c r="D7" s="188"/>
      <c r="E7" s="188" t="s">
        <v>12</v>
      </c>
      <c r="F7" s="6"/>
      <c r="G7" s="6"/>
      <c r="H7" s="6"/>
    </row>
    <row r="8" spans="1:8" ht="12.75">
      <c r="A8" s="27" t="s">
        <v>14</v>
      </c>
      <c r="B8" s="27" t="s">
        <v>59</v>
      </c>
      <c r="C8" s="188" t="s">
        <v>23</v>
      </c>
      <c r="D8" s="188"/>
      <c r="E8" s="188" t="s">
        <v>273</v>
      </c>
      <c r="F8" s="191" t="s">
        <v>13</v>
      </c>
      <c r="G8" s="6"/>
      <c r="H8" s="6"/>
    </row>
    <row r="9" spans="1:8" ht="12.75">
      <c r="A9" s="26" t="s">
        <v>20</v>
      </c>
      <c r="B9" s="26" t="s">
        <v>60</v>
      </c>
      <c r="C9" s="189" t="s">
        <v>16</v>
      </c>
      <c r="D9" s="189"/>
      <c r="E9" s="189" t="s">
        <v>16</v>
      </c>
      <c r="F9" s="192" t="s">
        <v>259</v>
      </c>
      <c r="G9" s="6"/>
      <c r="H9" s="6"/>
    </row>
    <row r="10" spans="1:8" ht="12.75">
      <c r="A10" s="26" t="s">
        <v>24</v>
      </c>
      <c r="B10" s="26" t="s">
        <v>61</v>
      </c>
      <c r="C10" s="189" t="s">
        <v>42</v>
      </c>
      <c r="D10" s="189"/>
      <c r="E10" s="188" t="s">
        <v>273</v>
      </c>
      <c r="F10" s="6"/>
      <c r="G10" s="190"/>
      <c r="H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Roman,Normaali"&amp;12&amp;A</oddHeader>
    <oddFooter>&amp;C&amp;"Times New Roman,Normaali"&amp;12Page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U124" sqref="U124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18.28125" style="0" customWidth="1"/>
    <col min="4" max="4" width="19.28125" style="0" customWidth="1"/>
    <col min="5" max="5" width="4.8515625" style="0" customWidth="1"/>
    <col min="6" max="6" width="6.8515625" style="0" customWidth="1"/>
    <col min="7" max="7" width="7.421875" style="0" customWidth="1"/>
    <col min="8" max="8" width="7.00390625" style="0" customWidth="1"/>
    <col min="9" max="9" width="6.421875" style="0" customWidth="1"/>
    <col min="10" max="10" width="6.7109375" style="0" customWidth="1"/>
    <col min="11" max="11" width="6.8515625" style="0" customWidth="1"/>
    <col min="12" max="12" width="7.00390625" style="0" customWidth="1"/>
    <col min="13" max="13" width="6.8515625" style="0" customWidth="1"/>
    <col min="14" max="14" width="6.421875" style="0" customWidth="1"/>
  </cols>
  <sheetData>
    <row r="1" spans="1:17" ht="15.75">
      <c r="A1" s="128"/>
      <c r="B1" s="129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Q1" s="43" t="s">
        <v>236</v>
      </c>
    </row>
    <row r="2" spans="1:17" ht="15.75">
      <c r="A2" s="133"/>
      <c r="B2" s="28"/>
      <c r="C2" s="63" t="s">
        <v>237</v>
      </c>
      <c r="D2" s="41"/>
      <c r="E2" s="41"/>
      <c r="F2" s="28"/>
      <c r="G2" s="134" t="s">
        <v>190</v>
      </c>
      <c r="H2" s="135"/>
      <c r="I2" s="230" t="s">
        <v>234</v>
      </c>
      <c r="J2" s="231"/>
      <c r="K2" s="231"/>
      <c r="L2" s="231"/>
      <c r="M2" s="231"/>
      <c r="N2" s="232"/>
      <c r="O2" s="136"/>
      <c r="Q2" s="43" t="s">
        <v>238</v>
      </c>
    </row>
    <row r="3" spans="1:18" ht="20.25">
      <c r="A3" s="133"/>
      <c r="B3" s="42"/>
      <c r="C3" s="137" t="s">
        <v>239</v>
      </c>
      <c r="D3" s="41"/>
      <c r="E3" s="41"/>
      <c r="F3" s="28"/>
      <c r="G3" s="134" t="s">
        <v>192</v>
      </c>
      <c r="H3" s="135"/>
      <c r="I3" s="230" t="s">
        <v>235</v>
      </c>
      <c r="J3" s="231"/>
      <c r="K3" s="231"/>
      <c r="L3" s="231"/>
      <c r="M3" s="231"/>
      <c r="N3" s="232"/>
      <c r="O3" s="136"/>
      <c r="Q3" s="138"/>
      <c r="R3" s="138"/>
    </row>
    <row r="4" spans="1:18" ht="12.75">
      <c r="A4" s="133"/>
      <c r="B4" s="41"/>
      <c r="C4" s="139" t="s">
        <v>240</v>
      </c>
      <c r="D4" s="41"/>
      <c r="E4" s="41"/>
      <c r="F4" s="41"/>
      <c r="G4" s="134" t="s">
        <v>194</v>
      </c>
      <c r="H4" s="140"/>
      <c r="I4" s="230" t="s">
        <v>249</v>
      </c>
      <c r="J4" s="230"/>
      <c r="K4" s="230"/>
      <c r="L4" s="230"/>
      <c r="M4" s="230"/>
      <c r="N4" s="233"/>
      <c r="O4" s="136"/>
      <c r="Q4" s="138"/>
      <c r="R4" s="138"/>
    </row>
    <row r="5" spans="1:18" ht="15.75">
      <c r="A5" s="133"/>
      <c r="B5" s="41"/>
      <c r="C5" s="41"/>
      <c r="D5" s="41"/>
      <c r="E5" s="41"/>
      <c r="F5" s="41"/>
      <c r="G5" s="134" t="s">
        <v>241</v>
      </c>
      <c r="H5" s="135"/>
      <c r="I5" s="234">
        <v>42126</v>
      </c>
      <c r="J5" s="235"/>
      <c r="K5" s="235"/>
      <c r="L5" s="141" t="s">
        <v>242</v>
      </c>
      <c r="M5" s="236"/>
      <c r="N5" s="233"/>
      <c r="O5" s="136"/>
      <c r="Q5" s="138"/>
      <c r="R5" s="138"/>
    </row>
    <row r="6" spans="1:18" ht="12.75">
      <c r="A6" s="133"/>
      <c r="B6" s="28"/>
      <c r="C6" s="60" t="s">
        <v>243</v>
      </c>
      <c r="D6" s="41"/>
      <c r="E6" s="41"/>
      <c r="F6" s="41"/>
      <c r="G6" s="60" t="s">
        <v>243</v>
      </c>
      <c r="H6" s="41"/>
      <c r="I6" s="41"/>
      <c r="J6" s="41"/>
      <c r="K6" s="41"/>
      <c r="L6" s="41"/>
      <c r="M6" s="41"/>
      <c r="N6" s="41"/>
      <c r="O6" s="142"/>
      <c r="Q6" s="138"/>
      <c r="R6" s="138"/>
    </row>
    <row r="7" spans="1:18" ht="15.75">
      <c r="A7" s="136"/>
      <c r="B7" s="143" t="s">
        <v>199</v>
      </c>
      <c r="C7" s="237" t="s">
        <v>156</v>
      </c>
      <c r="D7" s="238"/>
      <c r="E7" s="144"/>
      <c r="F7" s="145" t="s">
        <v>200</v>
      </c>
      <c r="G7" s="237" t="s">
        <v>172</v>
      </c>
      <c r="H7" s="239"/>
      <c r="I7" s="239"/>
      <c r="J7" s="239"/>
      <c r="K7" s="239"/>
      <c r="L7" s="239"/>
      <c r="M7" s="239"/>
      <c r="N7" s="240"/>
      <c r="O7" s="136"/>
      <c r="Q7" s="138"/>
      <c r="R7" s="138"/>
    </row>
    <row r="8" spans="1:18" ht="12.75">
      <c r="A8" s="136"/>
      <c r="B8" s="146" t="s">
        <v>201</v>
      </c>
      <c r="C8" s="241" t="s">
        <v>173</v>
      </c>
      <c r="D8" s="242"/>
      <c r="E8" s="147"/>
      <c r="F8" s="148" t="s">
        <v>202</v>
      </c>
      <c r="G8" s="241" t="s">
        <v>151</v>
      </c>
      <c r="H8" s="231"/>
      <c r="I8" s="231"/>
      <c r="J8" s="231"/>
      <c r="K8" s="231"/>
      <c r="L8" s="231"/>
      <c r="M8" s="231"/>
      <c r="N8" s="232"/>
      <c r="O8" s="136"/>
      <c r="Q8" s="138"/>
      <c r="R8" s="138"/>
    </row>
    <row r="9" spans="1:18" ht="12.75">
      <c r="A9" s="136"/>
      <c r="B9" s="149" t="s">
        <v>203</v>
      </c>
      <c r="C9" s="241" t="s">
        <v>155</v>
      </c>
      <c r="D9" s="242"/>
      <c r="E9" s="147"/>
      <c r="F9" s="150" t="s">
        <v>204</v>
      </c>
      <c r="G9" s="241" t="s">
        <v>176</v>
      </c>
      <c r="H9" s="231"/>
      <c r="I9" s="231"/>
      <c r="J9" s="231"/>
      <c r="K9" s="231"/>
      <c r="L9" s="231"/>
      <c r="M9" s="231"/>
      <c r="N9" s="232"/>
      <c r="O9" s="136"/>
      <c r="Q9" s="138"/>
      <c r="R9" s="138"/>
    </row>
    <row r="10" spans="1:18" ht="12.75">
      <c r="A10" s="133"/>
      <c r="B10" s="151" t="s">
        <v>244</v>
      </c>
      <c r="C10" s="152"/>
      <c r="D10" s="153" t="s">
        <v>250</v>
      </c>
      <c r="E10" s="154"/>
      <c r="F10" s="151" t="s">
        <v>244</v>
      </c>
      <c r="G10" s="155"/>
      <c r="H10" s="155"/>
      <c r="I10" s="155" t="s">
        <v>251</v>
      </c>
      <c r="J10" s="155"/>
      <c r="K10" s="155"/>
      <c r="L10" s="155"/>
      <c r="M10" s="155"/>
      <c r="N10" s="155"/>
      <c r="O10" s="142"/>
      <c r="Q10" s="138"/>
      <c r="R10" s="138"/>
    </row>
    <row r="11" spans="1:18" ht="12.75">
      <c r="A11" s="136"/>
      <c r="B11" s="146"/>
      <c r="C11" s="243"/>
      <c r="D11" s="242"/>
      <c r="E11" s="147"/>
      <c r="F11" s="148"/>
      <c r="G11" s="243"/>
      <c r="H11" s="231"/>
      <c r="I11" s="231"/>
      <c r="J11" s="231"/>
      <c r="K11" s="231"/>
      <c r="L11" s="231"/>
      <c r="M11" s="231"/>
      <c r="N11" s="232"/>
      <c r="O11" s="136"/>
      <c r="Q11" s="138"/>
      <c r="R11" s="138"/>
    </row>
    <row r="12" spans="1:18" ht="12.75">
      <c r="A12" s="136"/>
      <c r="B12" s="156"/>
      <c r="C12" s="243"/>
      <c r="D12" s="242"/>
      <c r="E12" s="147"/>
      <c r="F12" s="157"/>
      <c r="G12" s="243"/>
      <c r="H12" s="231"/>
      <c r="I12" s="231"/>
      <c r="J12" s="231"/>
      <c r="K12" s="231"/>
      <c r="L12" s="231"/>
      <c r="M12" s="231"/>
      <c r="N12" s="232"/>
      <c r="O12" s="136"/>
      <c r="Q12" s="138"/>
      <c r="R12" s="138"/>
    </row>
    <row r="13" spans="1:18" ht="15.75">
      <c r="A13" s="133"/>
      <c r="B13" s="41"/>
      <c r="C13" s="41"/>
      <c r="D13" s="41"/>
      <c r="E13" s="41"/>
      <c r="F13" s="45" t="s">
        <v>245</v>
      </c>
      <c r="G13" s="60"/>
      <c r="H13" s="60"/>
      <c r="I13" s="60"/>
      <c r="J13" s="41"/>
      <c r="K13" s="41"/>
      <c r="L13" s="41"/>
      <c r="M13" s="61"/>
      <c r="N13" s="28"/>
      <c r="O13" s="142"/>
      <c r="Q13" s="138"/>
      <c r="R13" s="138"/>
    </row>
    <row r="14" spans="1:18" ht="12.75">
      <c r="A14" s="133"/>
      <c r="B14" s="117" t="s">
        <v>246</v>
      </c>
      <c r="C14" s="41"/>
      <c r="D14" s="41"/>
      <c r="E14" s="41"/>
      <c r="F14" s="158" t="s">
        <v>209</v>
      </c>
      <c r="G14" s="158" t="s">
        <v>210</v>
      </c>
      <c r="H14" s="158" t="s">
        <v>211</v>
      </c>
      <c r="I14" s="158" t="s">
        <v>212</v>
      </c>
      <c r="J14" s="158" t="s">
        <v>213</v>
      </c>
      <c r="K14" s="244" t="s">
        <v>7</v>
      </c>
      <c r="L14" s="245"/>
      <c r="M14" s="159" t="s">
        <v>214</v>
      </c>
      <c r="N14" s="160" t="s">
        <v>215</v>
      </c>
      <c r="O14" s="136"/>
      <c r="R14" s="138"/>
    </row>
    <row r="15" spans="1:18" ht="12.75">
      <c r="A15" s="136"/>
      <c r="B15" s="161" t="s">
        <v>216</v>
      </c>
      <c r="C15" s="162" t="str">
        <f>IF(C8&gt;"",C8&amp;" - "&amp;G8,"")</f>
        <v>Sofie Eriksson - Kaarina Saarialho</v>
      </c>
      <c r="D15" s="163"/>
      <c r="E15" s="164"/>
      <c r="F15" s="77">
        <v>8</v>
      </c>
      <c r="G15" s="77">
        <v>9</v>
      </c>
      <c r="H15" s="77">
        <v>8</v>
      </c>
      <c r="I15" s="77"/>
      <c r="J15" s="77"/>
      <c r="K15" s="165">
        <f>IF(ISBLANK(F15),"",COUNTIF(F15:J15,"&gt;=0"))</f>
        <v>3</v>
      </c>
      <c r="L15" s="166">
        <f>IF(ISBLANK(F15),"",(IF(LEFT(F15,1)="-",1,0)+IF(LEFT(G15,1)="-",1,0)+IF(LEFT(H15,1)="-",1,0)+IF(LEFT(I15,1)="-",1,0)+IF(LEFT(J15,1)="-",1,0)))</f>
        <v>0</v>
      </c>
      <c r="M15" s="167">
        <f aca="true" t="shared" si="0" ref="M15:N19">IF(K15=3,1,"")</f>
        <v>1</v>
      </c>
      <c r="N15" s="168">
        <f t="shared" si="0"/>
      </c>
      <c r="O15" s="136"/>
      <c r="Q15" s="138"/>
      <c r="R15" s="138"/>
    </row>
    <row r="16" spans="1:18" ht="12.75">
      <c r="A16" s="136"/>
      <c r="B16" s="161" t="s">
        <v>217</v>
      </c>
      <c r="C16" s="163" t="str">
        <f>IF(C9&gt;"",C9&amp;" - "&amp;G9,"")</f>
        <v>Carina Englund - Marianna Saarialho</v>
      </c>
      <c r="D16" s="162"/>
      <c r="E16" s="164"/>
      <c r="F16" s="76">
        <v>-9</v>
      </c>
      <c r="G16" s="77">
        <v>5</v>
      </c>
      <c r="H16" s="77">
        <v>9</v>
      </c>
      <c r="I16" s="77">
        <v>-10</v>
      </c>
      <c r="J16" s="77">
        <v>1</v>
      </c>
      <c r="K16" s="165">
        <f>IF(ISBLANK(F16),"",COUNTIF(F16:J16,"&gt;=0"))</f>
        <v>3</v>
      </c>
      <c r="L16" s="166">
        <f>IF(ISBLANK(F16),"",(IF(LEFT(F16,1)="-",1,0)+IF(LEFT(G16,1)="-",1,0)+IF(LEFT(H16,1)="-",1,0)+IF(LEFT(I16,1)="-",1,0)+IF(LEFT(J16,1)="-",1,0)))</f>
        <v>2</v>
      </c>
      <c r="M16" s="167">
        <f t="shared" si="0"/>
        <v>1</v>
      </c>
      <c r="N16" s="168">
        <f t="shared" si="0"/>
      </c>
      <c r="O16" s="136"/>
      <c r="Q16" s="138"/>
      <c r="R16" s="138"/>
    </row>
    <row r="17" spans="1:18" ht="12.75">
      <c r="A17" s="136"/>
      <c r="B17" s="169" t="s">
        <v>247</v>
      </c>
      <c r="C17" s="170" t="s">
        <v>250</v>
      </c>
      <c r="D17" s="171" t="s">
        <v>251</v>
      </c>
      <c r="E17" s="172"/>
      <c r="F17" s="173">
        <v>-5</v>
      </c>
      <c r="G17" s="174">
        <v>4</v>
      </c>
      <c r="H17" s="175">
        <v>5</v>
      </c>
      <c r="I17" s="175">
        <v>3</v>
      </c>
      <c r="J17" s="175"/>
      <c r="K17" s="165">
        <f>IF(ISBLANK(F17),"",COUNTIF(F17:J17,"&gt;=0"))</f>
        <v>3</v>
      </c>
      <c r="L17" s="166">
        <f>IF(ISBLANK(F17),"",(IF(LEFT(F17,1)="-",1,0)+IF(LEFT(G17,1)="-",1,0)+IF(LEFT(H17,1)="-",1,0)+IF(LEFT(I17,1)="-",1,0)+IF(LEFT(J17,1)="-",1,0)))</f>
        <v>1</v>
      </c>
      <c r="M17" s="167">
        <f t="shared" si="0"/>
        <v>1</v>
      </c>
      <c r="N17" s="168">
        <f t="shared" si="0"/>
      </c>
      <c r="O17" s="136"/>
      <c r="Q17" s="138"/>
      <c r="R17" s="138"/>
    </row>
    <row r="18" spans="1:18" ht="12.75">
      <c r="A18" s="136"/>
      <c r="B18" s="161" t="s">
        <v>224</v>
      </c>
      <c r="C18" s="163" t="str">
        <f>IF(C8&gt;"",C8&amp;" - "&amp;G9,"")</f>
        <v>Sofie Eriksson - Marianna Saarialho</v>
      </c>
      <c r="D18" s="162"/>
      <c r="E18" s="164"/>
      <c r="F18" s="103"/>
      <c r="G18" s="77"/>
      <c r="H18" s="77"/>
      <c r="I18" s="77"/>
      <c r="J18" s="110"/>
      <c r="K18" s="165">
        <f>IF(ISBLANK(F18),"",COUNTIF(F18:J18,"&gt;=0"))</f>
      </c>
      <c r="L18" s="166">
        <f>IF(ISBLANK(F18),"",(IF(LEFT(F18,1)="-",1,0)+IF(LEFT(G18,1)="-",1,0)+IF(LEFT(H18,1)="-",1,0)+IF(LEFT(I18,1)="-",1,0)+IF(LEFT(J18,1)="-",1,0)))</f>
      </c>
      <c r="M18" s="167">
        <f t="shared" si="0"/>
      </c>
      <c r="N18" s="168">
        <f t="shared" si="0"/>
      </c>
      <c r="O18" s="136"/>
      <c r="Q18" s="138"/>
      <c r="R18" s="138"/>
    </row>
    <row r="19" spans="1:18" ht="13.5" thickBot="1">
      <c r="A19" s="136"/>
      <c r="B19" s="161" t="s">
        <v>219</v>
      </c>
      <c r="C19" s="163" t="str">
        <f>IF(C9&gt;"",C9&amp;" - "&amp;G8,"")</f>
        <v>Carina Englund - Kaarina Saarialho</v>
      </c>
      <c r="D19" s="162"/>
      <c r="E19" s="164"/>
      <c r="F19" s="110"/>
      <c r="G19" s="77"/>
      <c r="H19" s="110"/>
      <c r="I19" s="77"/>
      <c r="J19" s="77"/>
      <c r="K19" s="165">
        <f>IF(ISBLANK(F19),"",COUNTIF(F19:J19,"&gt;=0"))</f>
      </c>
      <c r="L19" s="176">
        <f>IF(ISBLANK(F19),"",(IF(LEFT(F19,1)="-",1,0)+IF(LEFT(G19,1)="-",1,0)+IF(LEFT(H19,1)="-",1,0)+IF(LEFT(I19,1)="-",1,0)+IF(LEFT(J19,1)="-",1,0)))</f>
      </c>
      <c r="M19" s="167">
        <f t="shared" si="0"/>
      </c>
      <c r="N19" s="168">
        <f t="shared" si="0"/>
      </c>
      <c r="O19" s="136"/>
      <c r="Q19" s="138"/>
      <c r="R19" s="138"/>
    </row>
    <row r="20" spans="1:18" ht="16.5" thickBot="1">
      <c r="A20" s="133"/>
      <c r="B20" s="41"/>
      <c r="C20" s="41"/>
      <c r="D20" s="41"/>
      <c r="E20" s="41"/>
      <c r="F20" s="41"/>
      <c r="G20" s="41"/>
      <c r="H20" s="41"/>
      <c r="I20" s="177" t="s">
        <v>225</v>
      </c>
      <c r="J20" s="178"/>
      <c r="K20" s="179">
        <f>IF(ISBLANK(D15),"",SUM(K15:K19))</f>
      </c>
      <c r="L20" s="180">
        <f>IF(ISBLANK(E15),"",SUM(L15:L19))</f>
      </c>
      <c r="M20" s="181">
        <f>IF(ISBLANK(F15),"",SUM(M15:M19))</f>
        <v>3</v>
      </c>
      <c r="N20" s="182">
        <f>IF(ISBLANK(F15),"",SUM(N15:N19))</f>
        <v>0</v>
      </c>
      <c r="O20" s="136"/>
      <c r="Q20" s="138"/>
      <c r="R20" s="138"/>
    </row>
    <row r="21" spans="1:18" ht="12.75">
      <c r="A21" s="133"/>
      <c r="B21" s="63" t="s">
        <v>226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42"/>
      <c r="Q21" s="138"/>
      <c r="R21" s="138"/>
    </row>
    <row r="22" spans="1:18" ht="12.75">
      <c r="A22" s="133"/>
      <c r="B22" s="119" t="s">
        <v>227</v>
      </c>
      <c r="C22" s="119"/>
      <c r="D22" s="119" t="s">
        <v>228</v>
      </c>
      <c r="E22" s="40"/>
      <c r="F22" s="119"/>
      <c r="G22" s="119" t="s">
        <v>35</v>
      </c>
      <c r="H22" s="40"/>
      <c r="I22" s="119"/>
      <c r="J22" s="120" t="s">
        <v>229</v>
      </c>
      <c r="K22" s="28"/>
      <c r="L22" s="41"/>
      <c r="M22" s="41"/>
      <c r="N22" s="41"/>
      <c r="O22" s="142"/>
      <c r="Q22" s="138"/>
      <c r="R22" s="138"/>
    </row>
    <row r="23" spans="1:18" ht="18.75" thickBot="1">
      <c r="A23" s="133"/>
      <c r="B23" s="41"/>
      <c r="C23" s="41"/>
      <c r="D23" s="41"/>
      <c r="E23" s="41"/>
      <c r="F23" s="41"/>
      <c r="G23" s="41"/>
      <c r="H23" s="41"/>
      <c r="I23" s="41"/>
      <c r="J23" s="246" t="str">
        <f>IF(M20=3,C7,IF(N20=3,G7,""))</f>
        <v>ParPi</v>
      </c>
      <c r="K23" s="247"/>
      <c r="L23" s="247"/>
      <c r="M23" s="247"/>
      <c r="N23" s="248"/>
      <c r="O23" s="136"/>
      <c r="Q23" s="138"/>
      <c r="R23" s="138"/>
    </row>
    <row r="24" spans="1:18" ht="18">
      <c r="A24" s="183"/>
      <c r="B24" s="184"/>
      <c r="C24" s="184"/>
      <c r="D24" s="184"/>
      <c r="E24" s="184"/>
      <c r="F24" s="184"/>
      <c r="G24" s="184"/>
      <c r="H24" s="184"/>
      <c r="I24" s="184"/>
      <c r="J24" s="185"/>
      <c r="K24" s="185"/>
      <c r="L24" s="185"/>
      <c r="M24" s="185"/>
      <c r="N24" s="185"/>
      <c r="O24" s="186"/>
      <c r="Q24" s="138"/>
      <c r="R24" s="138"/>
    </row>
    <row r="25" spans="2:18" ht="12.75">
      <c r="B25" s="125" t="s">
        <v>248</v>
      </c>
      <c r="Q25" s="138"/>
      <c r="R25" s="138"/>
    </row>
    <row r="37" spans="2:18" ht="15.75">
      <c r="B37" s="128"/>
      <c r="C37" s="129"/>
      <c r="D37" s="130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2"/>
      <c r="R37" s="43" t="s">
        <v>236</v>
      </c>
    </row>
    <row r="38" spans="2:18" ht="15.75">
      <c r="B38" s="133"/>
      <c r="C38" s="28"/>
      <c r="D38" s="63" t="s">
        <v>237</v>
      </c>
      <c r="E38" s="41"/>
      <c r="F38" s="41"/>
      <c r="G38" s="28"/>
      <c r="H38" s="134" t="s">
        <v>190</v>
      </c>
      <c r="I38" s="135"/>
      <c r="J38" s="230" t="s">
        <v>234</v>
      </c>
      <c r="K38" s="231"/>
      <c r="L38" s="231"/>
      <c r="M38" s="231"/>
      <c r="N38" s="231"/>
      <c r="O38" s="232"/>
      <c r="P38" s="136"/>
      <c r="R38" s="43" t="s">
        <v>238</v>
      </c>
    </row>
    <row r="39" spans="2:19" ht="20.25">
      <c r="B39" s="133"/>
      <c r="C39" s="42"/>
      <c r="D39" s="137" t="s">
        <v>239</v>
      </c>
      <c r="E39" s="41"/>
      <c r="F39" s="41"/>
      <c r="G39" s="28"/>
      <c r="H39" s="134" t="s">
        <v>192</v>
      </c>
      <c r="I39" s="135"/>
      <c r="J39" s="230" t="s">
        <v>235</v>
      </c>
      <c r="K39" s="231"/>
      <c r="L39" s="231"/>
      <c r="M39" s="231"/>
      <c r="N39" s="231"/>
      <c r="O39" s="232"/>
      <c r="P39" s="136"/>
      <c r="R39" s="138"/>
      <c r="S39" s="138"/>
    </row>
    <row r="40" spans="2:19" ht="12.75">
      <c r="B40" s="133"/>
      <c r="C40" s="41"/>
      <c r="D40" s="139" t="s">
        <v>240</v>
      </c>
      <c r="E40" s="41"/>
      <c r="F40" s="41"/>
      <c r="G40" s="41"/>
      <c r="H40" s="134" t="s">
        <v>194</v>
      </c>
      <c r="I40" s="140"/>
      <c r="J40" s="230" t="s">
        <v>249</v>
      </c>
      <c r="K40" s="230"/>
      <c r="L40" s="230"/>
      <c r="M40" s="230"/>
      <c r="N40" s="230"/>
      <c r="O40" s="233"/>
      <c r="P40" s="136"/>
      <c r="R40" s="138"/>
      <c r="S40" s="138"/>
    </row>
    <row r="41" spans="2:19" ht="15.75">
      <c r="B41" s="133"/>
      <c r="C41" s="41"/>
      <c r="D41" s="41"/>
      <c r="E41" s="41"/>
      <c r="F41" s="41"/>
      <c r="G41" s="41"/>
      <c r="H41" s="134" t="s">
        <v>241</v>
      </c>
      <c r="I41" s="135"/>
      <c r="J41" s="234">
        <v>42126</v>
      </c>
      <c r="K41" s="235"/>
      <c r="L41" s="235"/>
      <c r="M41" s="141" t="s">
        <v>242</v>
      </c>
      <c r="N41" s="236"/>
      <c r="O41" s="233"/>
      <c r="P41" s="136"/>
      <c r="R41" s="138"/>
      <c r="S41" s="138"/>
    </row>
    <row r="42" spans="2:19" ht="12.75">
      <c r="B42" s="133"/>
      <c r="C42" s="28"/>
      <c r="D42" s="60" t="s">
        <v>243</v>
      </c>
      <c r="E42" s="41"/>
      <c r="F42" s="41"/>
      <c r="G42" s="41"/>
      <c r="H42" s="60" t="s">
        <v>243</v>
      </c>
      <c r="I42" s="41"/>
      <c r="J42" s="41"/>
      <c r="K42" s="41"/>
      <c r="L42" s="41"/>
      <c r="M42" s="41"/>
      <c r="N42" s="41"/>
      <c r="O42" s="41"/>
      <c r="P42" s="142"/>
      <c r="R42" s="138"/>
      <c r="S42" s="138"/>
    </row>
    <row r="43" spans="2:19" ht="15.75">
      <c r="B43" s="136"/>
      <c r="C43" s="143" t="s">
        <v>199</v>
      </c>
      <c r="D43" s="237" t="s">
        <v>170</v>
      </c>
      <c r="E43" s="238"/>
      <c r="F43" s="144"/>
      <c r="G43" s="145" t="s">
        <v>200</v>
      </c>
      <c r="H43" s="237" t="s">
        <v>172</v>
      </c>
      <c r="I43" s="239"/>
      <c r="J43" s="239"/>
      <c r="K43" s="239"/>
      <c r="L43" s="239"/>
      <c r="M43" s="239"/>
      <c r="N43" s="239"/>
      <c r="O43" s="240"/>
      <c r="P43" s="136"/>
      <c r="R43" s="138"/>
      <c r="S43" s="138"/>
    </row>
    <row r="44" spans="2:19" ht="12.75">
      <c r="B44" s="136"/>
      <c r="C44" s="146" t="s">
        <v>201</v>
      </c>
      <c r="D44" s="241" t="s">
        <v>174</v>
      </c>
      <c r="E44" s="242"/>
      <c r="F44" s="147"/>
      <c r="G44" s="148" t="s">
        <v>202</v>
      </c>
      <c r="H44" s="241" t="s">
        <v>176</v>
      </c>
      <c r="I44" s="231"/>
      <c r="J44" s="231"/>
      <c r="K44" s="231"/>
      <c r="L44" s="231"/>
      <c r="M44" s="231"/>
      <c r="N44" s="231"/>
      <c r="O44" s="232"/>
      <c r="P44" s="136"/>
      <c r="R44" s="138"/>
      <c r="S44" s="138"/>
    </row>
    <row r="45" spans="2:19" ht="12.75">
      <c r="B45" s="136"/>
      <c r="C45" s="149" t="s">
        <v>203</v>
      </c>
      <c r="D45" s="241" t="s">
        <v>175</v>
      </c>
      <c r="E45" s="242"/>
      <c r="F45" s="147"/>
      <c r="G45" s="150" t="s">
        <v>204</v>
      </c>
      <c r="H45" s="241" t="s">
        <v>151</v>
      </c>
      <c r="I45" s="231"/>
      <c r="J45" s="231"/>
      <c r="K45" s="231"/>
      <c r="L45" s="231"/>
      <c r="M45" s="231"/>
      <c r="N45" s="231"/>
      <c r="O45" s="232"/>
      <c r="P45" s="136"/>
      <c r="R45" s="138"/>
      <c r="S45" s="138"/>
    </row>
    <row r="46" spans="2:19" ht="12.75">
      <c r="B46" s="133"/>
      <c r="C46" s="151" t="s">
        <v>244</v>
      </c>
      <c r="D46" s="152" t="s">
        <v>250</v>
      </c>
      <c r="E46" s="153"/>
      <c r="F46" s="154"/>
      <c r="G46" s="151" t="s">
        <v>244</v>
      </c>
      <c r="H46" s="155"/>
      <c r="I46" s="155"/>
      <c r="J46" s="155" t="s">
        <v>251</v>
      </c>
      <c r="K46" s="155"/>
      <c r="L46" s="155"/>
      <c r="M46" s="155"/>
      <c r="N46" s="155"/>
      <c r="O46" s="155"/>
      <c r="P46" s="142"/>
      <c r="R46" s="138"/>
      <c r="S46" s="138"/>
    </row>
    <row r="47" spans="2:19" ht="12.75">
      <c r="B47" s="136"/>
      <c r="C47" s="146"/>
      <c r="D47" s="243"/>
      <c r="E47" s="242"/>
      <c r="F47" s="147"/>
      <c r="G47" s="148"/>
      <c r="H47" s="243"/>
      <c r="I47" s="231"/>
      <c r="J47" s="231"/>
      <c r="K47" s="231"/>
      <c r="L47" s="231"/>
      <c r="M47" s="231"/>
      <c r="N47" s="231"/>
      <c r="O47" s="232"/>
      <c r="P47" s="136"/>
      <c r="R47" s="138"/>
      <c r="S47" s="138"/>
    </row>
    <row r="48" spans="2:19" ht="12.75">
      <c r="B48" s="136"/>
      <c r="C48" s="156"/>
      <c r="D48" s="243"/>
      <c r="E48" s="242"/>
      <c r="F48" s="147"/>
      <c r="G48" s="157"/>
      <c r="H48" s="243"/>
      <c r="I48" s="231"/>
      <c r="J48" s="231"/>
      <c r="K48" s="231"/>
      <c r="L48" s="231"/>
      <c r="M48" s="231"/>
      <c r="N48" s="231"/>
      <c r="O48" s="232"/>
      <c r="P48" s="136"/>
      <c r="R48" s="138"/>
      <c r="S48" s="138"/>
    </row>
    <row r="49" spans="2:19" ht="15.75">
      <c r="B49" s="133"/>
      <c r="C49" s="41"/>
      <c r="D49" s="41"/>
      <c r="E49" s="41"/>
      <c r="F49" s="41"/>
      <c r="G49" s="45" t="s">
        <v>245</v>
      </c>
      <c r="H49" s="60"/>
      <c r="I49" s="60"/>
      <c r="J49" s="60"/>
      <c r="K49" s="41"/>
      <c r="L49" s="41"/>
      <c r="M49" s="41"/>
      <c r="N49" s="61"/>
      <c r="O49" s="28"/>
      <c r="P49" s="142"/>
      <c r="R49" s="138"/>
      <c r="S49" s="138"/>
    </row>
    <row r="50" spans="2:19" ht="12.75">
      <c r="B50" s="133"/>
      <c r="C50" s="117" t="s">
        <v>246</v>
      </c>
      <c r="D50" s="41"/>
      <c r="E50" s="41"/>
      <c r="F50" s="41"/>
      <c r="G50" s="158" t="s">
        <v>209</v>
      </c>
      <c r="H50" s="158" t="s">
        <v>210</v>
      </c>
      <c r="I50" s="158" t="s">
        <v>211</v>
      </c>
      <c r="J50" s="158" t="s">
        <v>212</v>
      </c>
      <c r="K50" s="158" t="s">
        <v>213</v>
      </c>
      <c r="L50" s="244" t="s">
        <v>7</v>
      </c>
      <c r="M50" s="245"/>
      <c r="N50" s="159" t="s">
        <v>214</v>
      </c>
      <c r="O50" s="160" t="s">
        <v>215</v>
      </c>
      <c r="P50" s="136"/>
      <c r="S50" s="138"/>
    </row>
    <row r="51" spans="2:19" ht="12.75">
      <c r="B51" s="136"/>
      <c r="C51" s="161" t="s">
        <v>216</v>
      </c>
      <c r="D51" s="162" t="str">
        <f>IF(D44&gt;"",D44&amp;" - "&amp;H44,"")</f>
        <v>Annika Lundström - Marianna Saarialho</v>
      </c>
      <c r="E51" s="163"/>
      <c r="F51" s="164"/>
      <c r="G51" s="77">
        <v>3</v>
      </c>
      <c r="H51" s="77">
        <v>2</v>
      </c>
      <c r="I51" s="77">
        <v>4</v>
      </c>
      <c r="J51" s="77"/>
      <c r="K51" s="77"/>
      <c r="L51" s="165">
        <f>IF(ISBLANK(G51),"",COUNTIF(G51:K51,"&gt;=0"))</f>
        <v>3</v>
      </c>
      <c r="M51" s="166">
        <f>IF(ISBLANK(G51),"",(IF(LEFT(G51,1)="-",1,0)+IF(LEFT(H51,1)="-",1,0)+IF(LEFT(I51,1)="-",1,0)+IF(LEFT(J51,1)="-",1,0)+IF(LEFT(K51,1)="-",1,0)))</f>
        <v>0</v>
      </c>
      <c r="N51" s="167">
        <f aca="true" t="shared" si="1" ref="N51:O55">IF(L51=3,1,"")</f>
        <v>1</v>
      </c>
      <c r="O51" s="168">
        <f t="shared" si="1"/>
      </c>
      <c r="P51" s="136"/>
      <c r="R51" s="138"/>
      <c r="S51" s="138"/>
    </row>
    <row r="52" spans="2:19" ht="12.75">
      <c r="B52" s="136"/>
      <c r="C52" s="161" t="s">
        <v>217</v>
      </c>
      <c r="D52" s="163" t="str">
        <f>IF(D45&gt;"",D45&amp;" - "&amp;H45,"")</f>
        <v>Pihla Eriksson - Kaarina Saarialho</v>
      </c>
      <c r="E52" s="162"/>
      <c r="F52" s="164"/>
      <c r="G52" s="76">
        <v>5</v>
      </c>
      <c r="H52" s="77">
        <v>6</v>
      </c>
      <c r="I52" s="77">
        <v>3</v>
      </c>
      <c r="J52" s="77"/>
      <c r="K52" s="77"/>
      <c r="L52" s="165">
        <f>IF(ISBLANK(G52),"",COUNTIF(G52:K52,"&gt;=0"))</f>
        <v>3</v>
      </c>
      <c r="M52" s="166">
        <f>IF(ISBLANK(G52),"",(IF(LEFT(G52,1)="-",1,0)+IF(LEFT(H52,1)="-",1,0)+IF(LEFT(I52,1)="-",1,0)+IF(LEFT(J52,1)="-",1,0)+IF(LEFT(K52,1)="-",1,0)))</f>
        <v>0</v>
      </c>
      <c r="N52" s="167">
        <f t="shared" si="1"/>
        <v>1</v>
      </c>
      <c r="O52" s="168">
        <f t="shared" si="1"/>
      </c>
      <c r="P52" s="136"/>
      <c r="R52" s="138"/>
      <c r="S52" s="138"/>
    </row>
    <row r="53" spans="2:19" ht="12.75">
      <c r="B53" s="136"/>
      <c r="C53" s="169" t="s">
        <v>247</v>
      </c>
      <c r="D53" s="170" t="s">
        <v>250</v>
      </c>
      <c r="E53" s="171" t="s">
        <v>251</v>
      </c>
      <c r="F53" s="172"/>
      <c r="G53" s="173">
        <v>7</v>
      </c>
      <c r="H53" s="174">
        <v>4</v>
      </c>
      <c r="I53" s="175">
        <v>12</v>
      </c>
      <c r="J53" s="175"/>
      <c r="K53" s="175"/>
      <c r="L53" s="165">
        <f>IF(ISBLANK(G53),"",COUNTIF(G53:K53,"&gt;=0"))</f>
        <v>3</v>
      </c>
      <c r="M53" s="166">
        <f>IF(ISBLANK(G53),"",(IF(LEFT(G53,1)="-",1,0)+IF(LEFT(H53,1)="-",1,0)+IF(LEFT(I53,1)="-",1,0)+IF(LEFT(J53,1)="-",1,0)+IF(LEFT(K53,1)="-",1,0)))</f>
        <v>0</v>
      </c>
      <c r="N53" s="167">
        <f t="shared" si="1"/>
        <v>1</v>
      </c>
      <c r="O53" s="168">
        <f t="shared" si="1"/>
      </c>
      <c r="P53" s="136"/>
      <c r="R53" s="138"/>
      <c r="S53" s="138"/>
    </row>
    <row r="54" spans="2:19" ht="12.75">
      <c r="B54" s="136"/>
      <c r="C54" s="161" t="s">
        <v>224</v>
      </c>
      <c r="D54" s="163" t="str">
        <f>IF(D44&gt;"",D44&amp;" - "&amp;H45,"")</f>
        <v>Annika Lundström - Kaarina Saarialho</v>
      </c>
      <c r="E54" s="162"/>
      <c r="F54" s="164"/>
      <c r="G54" s="103"/>
      <c r="H54" s="77"/>
      <c r="I54" s="77"/>
      <c r="J54" s="77"/>
      <c r="K54" s="110"/>
      <c r="L54" s="165">
        <f>IF(ISBLANK(G54),"",COUNTIF(G54:K54,"&gt;=0"))</f>
      </c>
      <c r="M54" s="166">
        <f>IF(ISBLANK(G54),"",(IF(LEFT(G54,1)="-",1,0)+IF(LEFT(H54,1)="-",1,0)+IF(LEFT(I54,1)="-",1,0)+IF(LEFT(J54,1)="-",1,0)+IF(LEFT(K54,1)="-",1,0)))</f>
      </c>
      <c r="N54" s="167">
        <f t="shared" si="1"/>
      </c>
      <c r="O54" s="168">
        <f t="shared" si="1"/>
      </c>
      <c r="P54" s="136"/>
      <c r="R54" s="138"/>
      <c r="S54" s="138"/>
    </row>
    <row r="55" spans="2:19" ht="13.5" thickBot="1">
      <c r="B55" s="136"/>
      <c r="C55" s="161" t="s">
        <v>219</v>
      </c>
      <c r="D55" s="163" t="str">
        <f>IF(D45&gt;"",D45&amp;" - "&amp;H44,"")</f>
        <v>Pihla Eriksson - Marianna Saarialho</v>
      </c>
      <c r="E55" s="162"/>
      <c r="F55" s="164"/>
      <c r="G55" s="110"/>
      <c r="H55" s="77"/>
      <c r="I55" s="110"/>
      <c r="J55" s="77"/>
      <c r="K55" s="77"/>
      <c r="L55" s="165">
        <f>IF(ISBLANK(G55),"",COUNTIF(G55:K55,"&gt;=0"))</f>
      </c>
      <c r="M55" s="176">
        <f>IF(ISBLANK(G55),"",(IF(LEFT(G55,1)="-",1,0)+IF(LEFT(H55,1)="-",1,0)+IF(LEFT(I55,1)="-",1,0)+IF(LEFT(J55,1)="-",1,0)+IF(LEFT(K55,1)="-",1,0)))</f>
      </c>
      <c r="N55" s="167">
        <f t="shared" si="1"/>
      </c>
      <c r="O55" s="168">
        <f t="shared" si="1"/>
      </c>
      <c r="P55" s="136"/>
      <c r="R55" s="138"/>
      <c r="S55" s="138"/>
    </row>
    <row r="56" spans="2:19" ht="16.5" thickBot="1">
      <c r="B56" s="133"/>
      <c r="C56" s="41"/>
      <c r="D56" s="41"/>
      <c r="E56" s="41"/>
      <c r="F56" s="41"/>
      <c r="G56" s="41"/>
      <c r="H56" s="41"/>
      <c r="I56" s="41"/>
      <c r="J56" s="177" t="s">
        <v>225</v>
      </c>
      <c r="K56" s="178"/>
      <c r="L56" s="179">
        <f>IF(ISBLANK(E51),"",SUM(L51:L55))</f>
      </c>
      <c r="M56" s="180">
        <f>IF(ISBLANK(F51),"",SUM(M51:M55))</f>
      </c>
      <c r="N56" s="181">
        <f>IF(ISBLANK(G51),"",SUM(N51:N55))</f>
        <v>3</v>
      </c>
      <c r="O56" s="182">
        <f>IF(ISBLANK(G51),"",SUM(O51:O55))</f>
        <v>0</v>
      </c>
      <c r="P56" s="136"/>
      <c r="R56" s="138"/>
      <c r="S56" s="138"/>
    </row>
    <row r="57" spans="2:19" ht="12.75">
      <c r="B57" s="133"/>
      <c r="C57" s="63" t="s">
        <v>226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42"/>
      <c r="R57" s="138"/>
      <c r="S57" s="138"/>
    </row>
    <row r="58" spans="2:19" ht="12.75">
      <c r="B58" s="133"/>
      <c r="C58" s="119" t="s">
        <v>227</v>
      </c>
      <c r="D58" s="119"/>
      <c r="E58" s="119" t="s">
        <v>228</v>
      </c>
      <c r="F58" s="40"/>
      <c r="G58" s="119"/>
      <c r="H58" s="119" t="s">
        <v>35</v>
      </c>
      <c r="I58" s="40"/>
      <c r="J58" s="119"/>
      <c r="K58" s="120" t="s">
        <v>229</v>
      </c>
      <c r="L58" s="28"/>
      <c r="M58" s="41"/>
      <c r="N58" s="41"/>
      <c r="O58" s="41"/>
      <c r="P58" s="142"/>
      <c r="R58" s="138"/>
      <c r="S58" s="138"/>
    </row>
    <row r="59" spans="2:19" ht="18.75" thickBot="1">
      <c r="B59" s="133"/>
      <c r="C59" s="41"/>
      <c r="D59" s="41"/>
      <c r="E59" s="41"/>
      <c r="F59" s="41"/>
      <c r="G59" s="41"/>
      <c r="H59" s="41"/>
      <c r="I59" s="41"/>
      <c r="J59" s="41"/>
      <c r="K59" s="246" t="str">
        <f>IF(N56=3,D43,IF(O56=3,H43,""))</f>
        <v>MBF 1</v>
      </c>
      <c r="L59" s="247"/>
      <c r="M59" s="247"/>
      <c r="N59" s="247"/>
      <c r="O59" s="248"/>
      <c r="P59" s="136"/>
      <c r="R59" s="138"/>
      <c r="S59" s="138"/>
    </row>
    <row r="60" spans="2:19" ht="18">
      <c r="B60" s="183"/>
      <c r="C60" s="184"/>
      <c r="D60" s="184"/>
      <c r="E60" s="184"/>
      <c r="F60" s="184"/>
      <c r="G60" s="184"/>
      <c r="H60" s="184"/>
      <c r="I60" s="184"/>
      <c r="J60" s="184"/>
      <c r="K60" s="185"/>
      <c r="L60" s="185"/>
      <c r="M60" s="185"/>
      <c r="N60" s="185"/>
      <c r="O60" s="185"/>
      <c r="P60" s="186"/>
      <c r="R60" s="138"/>
      <c r="S60" s="138"/>
    </row>
    <row r="61" spans="3:19" ht="12.75">
      <c r="C61" s="125" t="s">
        <v>248</v>
      </c>
      <c r="R61" s="138"/>
      <c r="S61" s="138"/>
    </row>
    <row r="73" spans="1:17" ht="15.75">
      <c r="A73" s="128"/>
      <c r="B73" s="129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Q73" s="43" t="s">
        <v>236</v>
      </c>
    </row>
    <row r="74" spans="1:17" ht="15.75">
      <c r="A74" s="133"/>
      <c r="B74" s="28"/>
      <c r="C74" s="63" t="s">
        <v>237</v>
      </c>
      <c r="D74" s="41"/>
      <c r="E74" s="41"/>
      <c r="F74" s="28"/>
      <c r="G74" s="134" t="s">
        <v>190</v>
      </c>
      <c r="H74" s="135"/>
      <c r="I74" s="230" t="s">
        <v>234</v>
      </c>
      <c r="J74" s="231"/>
      <c r="K74" s="231"/>
      <c r="L74" s="231"/>
      <c r="M74" s="231"/>
      <c r="N74" s="232"/>
      <c r="O74" s="136"/>
      <c r="Q74" s="43" t="s">
        <v>238</v>
      </c>
    </row>
    <row r="75" spans="1:18" ht="20.25">
      <c r="A75" s="133"/>
      <c r="B75" s="42"/>
      <c r="C75" s="137" t="s">
        <v>239</v>
      </c>
      <c r="D75" s="41"/>
      <c r="E75" s="41"/>
      <c r="F75" s="28"/>
      <c r="G75" s="134" t="s">
        <v>192</v>
      </c>
      <c r="H75" s="135"/>
      <c r="I75" s="230" t="s">
        <v>235</v>
      </c>
      <c r="J75" s="231"/>
      <c r="K75" s="231"/>
      <c r="L75" s="231"/>
      <c r="M75" s="231"/>
      <c r="N75" s="232"/>
      <c r="O75" s="136"/>
      <c r="Q75" s="138"/>
      <c r="R75" s="138"/>
    </row>
    <row r="76" spans="1:18" ht="12.75">
      <c r="A76" s="133"/>
      <c r="B76" s="41"/>
      <c r="C76" s="139" t="s">
        <v>240</v>
      </c>
      <c r="D76" s="41"/>
      <c r="E76" s="41"/>
      <c r="F76" s="41"/>
      <c r="G76" s="134" t="s">
        <v>194</v>
      </c>
      <c r="H76" s="140"/>
      <c r="I76" s="230" t="s">
        <v>249</v>
      </c>
      <c r="J76" s="230"/>
      <c r="K76" s="230"/>
      <c r="L76" s="230"/>
      <c r="M76" s="230"/>
      <c r="N76" s="233"/>
      <c r="O76" s="136"/>
      <c r="Q76" s="138"/>
      <c r="R76" s="138"/>
    </row>
    <row r="77" spans="1:18" ht="15.75">
      <c r="A77" s="133"/>
      <c r="B77" s="41"/>
      <c r="C77" s="41"/>
      <c r="D77" s="41"/>
      <c r="E77" s="41"/>
      <c r="F77" s="41"/>
      <c r="G77" s="134" t="s">
        <v>241</v>
      </c>
      <c r="H77" s="135"/>
      <c r="I77" s="234">
        <v>42126</v>
      </c>
      <c r="J77" s="235"/>
      <c r="K77" s="235"/>
      <c r="L77" s="141" t="s">
        <v>242</v>
      </c>
      <c r="M77" s="236"/>
      <c r="N77" s="233"/>
      <c r="O77" s="136"/>
      <c r="Q77" s="138"/>
      <c r="R77" s="138"/>
    </row>
    <row r="78" spans="1:18" ht="12.75">
      <c r="A78" s="133"/>
      <c r="B78" s="28"/>
      <c r="C78" s="60" t="s">
        <v>243</v>
      </c>
      <c r="D78" s="41"/>
      <c r="E78" s="41"/>
      <c r="F78" s="41"/>
      <c r="G78" s="60" t="s">
        <v>243</v>
      </c>
      <c r="H78" s="41"/>
      <c r="I78" s="41"/>
      <c r="J78" s="41"/>
      <c r="K78" s="41"/>
      <c r="L78" s="41"/>
      <c r="M78" s="41"/>
      <c r="N78" s="41"/>
      <c r="O78" s="142"/>
      <c r="Q78" s="138"/>
      <c r="R78" s="138"/>
    </row>
    <row r="79" spans="1:18" ht="15.75">
      <c r="A79" s="136"/>
      <c r="B79" s="143" t="s">
        <v>199</v>
      </c>
      <c r="C79" s="237" t="s">
        <v>170</v>
      </c>
      <c r="D79" s="238"/>
      <c r="E79" s="144"/>
      <c r="F79" s="145" t="s">
        <v>200</v>
      </c>
      <c r="G79" s="237" t="s">
        <v>156</v>
      </c>
      <c r="H79" s="239"/>
      <c r="I79" s="239"/>
      <c r="J79" s="239"/>
      <c r="K79" s="239"/>
      <c r="L79" s="239"/>
      <c r="M79" s="239"/>
      <c r="N79" s="240"/>
      <c r="O79" s="136"/>
      <c r="Q79" s="138"/>
      <c r="R79" s="138"/>
    </row>
    <row r="80" spans="1:18" ht="12.75">
      <c r="A80" s="136"/>
      <c r="B80" s="146" t="s">
        <v>201</v>
      </c>
      <c r="C80" s="241" t="s">
        <v>175</v>
      </c>
      <c r="D80" s="242"/>
      <c r="E80" s="147"/>
      <c r="F80" s="148" t="s">
        <v>202</v>
      </c>
      <c r="G80" s="241" t="s">
        <v>173</v>
      </c>
      <c r="H80" s="231"/>
      <c r="I80" s="231"/>
      <c r="J80" s="231"/>
      <c r="K80" s="231"/>
      <c r="L80" s="231"/>
      <c r="M80" s="231"/>
      <c r="N80" s="232"/>
      <c r="O80" s="136"/>
      <c r="Q80" s="138"/>
      <c r="R80" s="138"/>
    </row>
    <row r="81" spans="1:18" ht="12.75">
      <c r="A81" s="136"/>
      <c r="B81" s="149" t="s">
        <v>203</v>
      </c>
      <c r="C81" s="241" t="s">
        <v>174</v>
      </c>
      <c r="D81" s="242"/>
      <c r="E81" s="147"/>
      <c r="F81" s="150" t="s">
        <v>204</v>
      </c>
      <c r="G81" s="241" t="s">
        <v>155</v>
      </c>
      <c r="H81" s="231"/>
      <c r="I81" s="231"/>
      <c r="J81" s="231"/>
      <c r="K81" s="231"/>
      <c r="L81" s="231"/>
      <c r="M81" s="231"/>
      <c r="N81" s="232"/>
      <c r="O81" s="136"/>
      <c r="Q81" s="138"/>
      <c r="R81" s="138"/>
    </row>
    <row r="82" spans="1:18" ht="12.75">
      <c r="A82" s="133"/>
      <c r="B82" s="151" t="s">
        <v>244</v>
      </c>
      <c r="C82" s="152"/>
      <c r="D82" s="153" t="s">
        <v>250</v>
      </c>
      <c r="E82" s="154"/>
      <c r="F82" s="151" t="s">
        <v>244</v>
      </c>
      <c r="G82" s="155"/>
      <c r="H82" s="155"/>
      <c r="I82" s="155" t="s">
        <v>251</v>
      </c>
      <c r="J82" s="155"/>
      <c r="K82" s="155"/>
      <c r="L82" s="155"/>
      <c r="M82" s="155"/>
      <c r="N82" s="155"/>
      <c r="O82" s="142"/>
      <c r="Q82" s="138"/>
      <c r="R82" s="138"/>
    </row>
    <row r="83" spans="1:18" ht="12.75">
      <c r="A83" s="136"/>
      <c r="B83" s="146"/>
      <c r="C83" s="243"/>
      <c r="D83" s="242"/>
      <c r="E83" s="147"/>
      <c r="F83" s="148"/>
      <c r="G83" s="243"/>
      <c r="H83" s="231"/>
      <c r="I83" s="231"/>
      <c r="J83" s="231"/>
      <c r="K83" s="231"/>
      <c r="L83" s="231"/>
      <c r="M83" s="231"/>
      <c r="N83" s="232"/>
      <c r="O83" s="136"/>
      <c r="Q83" s="138"/>
      <c r="R83" s="138"/>
    </row>
    <row r="84" spans="1:18" ht="12.75">
      <c r="A84" s="136"/>
      <c r="B84" s="156"/>
      <c r="C84" s="243"/>
      <c r="D84" s="242"/>
      <c r="E84" s="147"/>
      <c r="F84" s="157"/>
      <c r="G84" s="243"/>
      <c r="H84" s="231"/>
      <c r="I84" s="231"/>
      <c r="J84" s="231"/>
      <c r="K84" s="231"/>
      <c r="L84" s="231"/>
      <c r="M84" s="231"/>
      <c r="N84" s="232"/>
      <c r="O84" s="136"/>
      <c r="Q84" s="138"/>
      <c r="R84" s="138"/>
    </row>
    <row r="85" spans="1:18" ht="15.75">
      <c r="A85" s="133"/>
      <c r="B85" s="41"/>
      <c r="C85" s="41"/>
      <c r="D85" s="41"/>
      <c r="E85" s="41"/>
      <c r="F85" s="45" t="s">
        <v>245</v>
      </c>
      <c r="G85" s="60"/>
      <c r="H85" s="60"/>
      <c r="I85" s="60"/>
      <c r="J85" s="41"/>
      <c r="K85" s="41"/>
      <c r="L85" s="41"/>
      <c r="M85" s="61"/>
      <c r="N85" s="28"/>
      <c r="O85" s="142"/>
      <c r="Q85" s="138"/>
      <c r="R85" s="138"/>
    </row>
    <row r="86" spans="1:18" ht="12.75">
      <c r="A86" s="133"/>
      <c r="B86" s="117" t="s">
        <v>246</v>
      </c>
      <c r="C86" s="41"/>
      <c r="D86" s="41"/>
      <c r="E86" s="41"/>
      <c r="F86" s="158" t="s">
        <v>209</v>
      </c>
      <c r="G86" s="158" t="s">
        <v>210</v>
      </c>
      <c r="H86" s="158" t="s">
        <v>211</v>
      </c>
      <c r="I86" s="158" t="s">
        <v>212</v>
      </c>
      <c r="J86" s="158" t="s">
        <v>213</v>
      </c>
      <c r="K86" s="244" t="s">
        <v>7</v>
      </c>
      <c r="L86" s="245"/>
      <c r="M86" s="159" t="s">
        <v>214</v>
      </c>
      <c r="N86" s="160" t="s">
        <v>215</v>
      </c>
      <c r="O86" s="136"/>
      <c r="R86" s="138"/>
    </row>
    <row r="87" spans="1:18" ht="12.75">
      <c r="A87" s="136"/>
      <c r="B87" s="161" t="s">
        <v>216</v>
      </c>
      <c r="C87" s="162" t="str">
        <f>IF(C80&gt;"",C80&amp;" - "&amp;G80,"")</f>
        <v>Pihla Eriksson - Sofie Eriksson</v>
      </c>
      <c r="D87" s="163"/>
      <c r="E87" s="164"/>
      <c r="F87" s="77">
        <v>7</v>
      </c>
      <c r="G87" s="77">
        <v>9</v>
      </c>
      <c r="H87" s="77">
        <v>9</v>
      </c>
      <c r="I87" s="77"/>
      <c r="J87" s="77"/>
      <c r="K87" s="165">
        <f>IF(ISBLANK(F87),"",COUNTIF(F87:J87,"&gt;=0"))</f>
        <v>3</v>
      </c>
      <c r="L87" s="166">
        <f>IF(ISBLANK(F87),"",(IF(LEFT(F87,1)="-",1,0)+IF(LEFT(G87,1)="-",1,0)+IF(LEFT(H87,1)="-",1,0)+IF(LEFT(I87,1)="-",1,0)+IF(LEFT(J87,1)="-",1,0)))</f>
        <v>0</v>
      </c>
      <c r="M87" s="167">
        <f aca="true" t="shared" si="2" ref="M87:N91">IF(K87=3,1,"")</f>
        <v>1</v>
      </c>
      <c r="N87" s="168">
        <f t="shared" si="2"/>
      </c>
      <c r="O87" s="136"/>
      <c r="Q87" s="138"/>
      <c r="R87" s="138"/>
    </row>
    <row r="88" spans="1:18" ht="12.75">
      <c r="A88" s="136"/>
      <c r="B88" s="161" t="s">
        <v>217</v>
      </c>
      <c r="C88" s="163" t="str">
        <f>IF(C81&gt;"",C81&amp;" - "&amp;G81,"")</f>
        <v>Annika Lundström - Carina Englund</v>
      </c>
      <c r="D88" s="162"/>
      <c r="E88" s="164"/>
      <c r="F88" s="76">
        <v>5</v>
      </c>
      <c r="G88" s="77">
        <v>7</v>
      </c>
      <c r="H88" s="77">
        <v>6</v>
      </c>
      <c r="I88" s="77"/>
      <c r="J88" s="77"/>
      <c r="K88" s="165">
        <f>IF(ISBLANK(F88),"",COUNTIF(F88:J88,"&gt;=0"))</f>
        <v>3</v>
      </c>
      <c r="L88" s="166">
        <f>IF(ISBLANK(F88),"",(IF(LEFT(F88,1)="-",1,0)+IF(LEFT(G88,1)="-",1,0)+IF(LEFT(H88,1)="-",1,0)+IF(LEFT(I88,1)="-",1,0)+IF(LEFT(J88,1)="-",1,0)))</f>
        <v>0</v>
      </c>
      <c r="M88" s="167">
        <f t="shared" si="2"/>
        <v>1</v>
      </c>
      <c r="N88" s="168">
        <f t="shared" si="2"/>
      </c>
      <c r="O88" s="136"/>
      <c r="Q88" s="138"/>
      <c r="R88" s="138"/>
    </row>
    <row r="89" spans="1:18" ht="12.75">
      <c r="A89" s="136"/>
      <c r="B89" s="169" t="s">
        <v>247</v>
      </c>
      <c r="C89" s="170" t="s">
        <v>250</v>
      </c>
      <c r="D89" s="171" t="s">
        <v>251</v>
      </c>
      <c r="E89" s="172"/>
      <c r="F89" s="173">
        <v>12</v>
      </c>
      <c r="G89" s="174">
        <v>-10</v>
      </c>
      <c r="H89" s="175">
        <v>5</v>
      </c>
      <c r="I89" s="175">
        <v>5</v>
      </c>
      <c r="J89" s="175"/>
      <c r="K89" s="165">
        <f>IF(ISBLANK(F89),"",COUNTIF(F89:J89,"&gt;=0"))</f>
        <v>3</v>
      </c>
      <c r="L89" s="166">
        <f>IF(ISBLANK(F89),"",(IF(LEFT(F89,1)="-",1,0)+IF(LEFT(G89,1)="-",1,0)+IF(LEFT(H89,1)="-",1,0)+IF(LEFT(I89,1)="-",1,0)+IF(LEFT(J89,1)="-",1,0)))</f>
        <v>1</v>
      </c>
      <c r="M89" s="167">
        <f t="shared" si="2"/>
        <v>1</v>
      </c>
      <c r="N89" s="168">
        <f t="shared" si="2"/>
      </c>
      <c r="O89" s="136"/>
      <c r="Q89" s="138"/>
      <c r="R89" s="138"/>
    </row>
    <row r="90" spans="1:18" ht="12.75">
      <c r="A90" s="136"/>
      <c r="B90" s="161" t="s">
        <v>224</v>
      </c>
      <c r="C90" s="163" t="str">
        <f>IF(C80&gt;"",C80&amp;" - "&amp;G81,"")</f>
        <v>Pihla Eriksson - Carina Englund</v>
      </c>
      <c r="D90" s="162"/>
      <c r="E90" s="164"/>
      <c r="F90" s="103"/>
      <c r="G90" s="77"/>
      <c r="H90" s="77"/>
      <c r="I90" s="77"/>
      <c r="J90" s="110"/>
      <c r="K90" s="165">
        <f>IF(ISBLANK(F90),"",COUNTIF(F90:J90,"&gt;=0"))</f>
      </c>
      <c r="L90" s="166">
        <f>IF(ISBLANK(F90),"",(IF(LEFT(F90,1)="-",1,0)+IF(LEFT(G90,1)="-",1,0)+IF(LEFT(H90,1)="-",1,0)+IF(LEFT(I90,1)="-",1,0)+IF(LEFT(J90,1)="-",1,0)))</f>
      </c>
      <c r="M90" s="167">
        <f t="shared" si="2"/>
      </c>
      <c r="N90" s="168">
        <f t="shared" si="2"/>
      </c>
      <c r="O90" s="136"/>
      <c r="Q90" s="138"/>
      <c r="R90" s="138"/>
    </row>
    <row r="91" spans="1:18" ht="13.5" thickBot="1">
      <c r="A91" s="136"/>
      <c r="B91" s="161" t="s">
        <v>219</v>
      </c>
      <c r="C91" s="163" t="str">
        <f>IF(C81&gt;"",C81&amp;" - "&amp;G80,"")</f>
        <v>Annika Lundström - Sofie Eriksson</v>
      </c>
      <c r="D91" s="162"/>
      <c r="E91" s="164"/>
      <c r="F91" s="110"/>
      <c r="G91" s="77"/>
      <c r="H91" s="110"/>
      <c r="I91" s="77"/>
      <c r="J91" s="77"/>
      <c r="K91" s="165">
        <f>IF(ISBLANK(F91),"",COUNTIF(F91:J91,"&gt;=0"))</f>
      </c>
      <c r="L91" s="176">
        <f>IF(ISBLANK(F91),"",(IF(LEFT(F91,1)="-",1,0)+IF(LEFT(G91,1)="-",1,0)+IF(LEFT(H91,1)="-",1,0)+IF(LEFT(I91,1)="-",1,0)+IF(LEFT(J91,1)="-",1,0)))</f>
      </c>
      <c r="M91" s="167">
        <f t="shared" si="2"/>
      </c>
      <c r="N91" s="168">
        <f t="shared" si="2"/>
      </c>
      <c r="O91" s="136"/>
      <c r="Q91" s="138"/>
      <c r="R91" s="138"/>
    </row>
    <row r="92" spans="1:18" ht="16.5" thickBot="1">
      <c r="A92" s="133"/>
      <c r="B92" s="41"/>
      <c r="C92" s="41"/>
      <c r="D92" s="41"/>
      <c r="E92" s="41"/>
      <c r="F92" s="41"/>
      <c r="G92" s="41"/>
      <c r="H92" s="41"/>
      <c r="I92" s="177" t="s">
        <v>225</v>
      </c>
      <c r="J92" s="178"/>
      <c r="K92" s="179">
        <f>IF(ISBLANK(D87),"",SUM(K87:K91))</f>
      </c>
      <c r="L92" s="180">
        <f>IF(ISBLANK(E87),"",SUM(L87:L91))</f>
      </c>
      <c r="M92" s="181">
        <f>IF(ISBLANK(F87),"",SUM(M87:M91))</f>
        <v>3</v>
      </c>
      <c r="N92" s="182">
        <f>IF(ISBLANK(F87),"",SUM(N87:N91))</f>
        <v>0</v>
      </c>
      <c r="O92" s="136"/>
      <c r="Q92" s="138"/>
      <c r="R92" s="138"/>
    </row>
    <row r="93" spans="1:18" ht="12.75">
      <c r="A93" s="133"/>
      <c r="B93" s="63" t="s">
        <v>226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142"/>
      <c r="Q93" s="138"/>
      <c r="R93" s="138"/>
    </row>
    <row r="94" spans="1:18" ht="12.75">
      <c r="A94" s="133"/>
      <c r="B94" s="119" t="s">
        <v>227</v>
      </c>
      <c r="C94" s="119"/>
      <c r="D94" s="119" t="s">
        <v>228</v>
      </c>
      <c r="E94" s="40"/>
      <c r="F94" s="119"/>
      <c r="G94" s="119" t="s">
        <v>35</v>
      </c>
      <c r="H94" s="40"/>
      <c r="I94" s="119"/>
      <c r="J94" s="120" t="s">
        <v>229</v>
      </c>
      <c r="K94" s="28"/>
      <c r="L94" s="41"/>
      <c r="M94" s="41"/>
      <c r="N94" s="41"/>
      <c r="O94" s="142"/>
      <c r="Q94" s="138"/>
      <c r="R94" s="138"/>
    </row>
    <row r="95" spans="1:18" ht="18.75" thickBot="1">
      <c r="A95" s="133"/>
      <c r="B95" s="41"/>
      <c r="C95" s="41"/>
      <c r="D95" s="41"/>
      <c r="E95" s="41"/>
      <c r="F95" s="41"/>
      <c r="G95" s="41"/>
      <c r="H95" s="41"/>
      <c r="I95" s="41"/>
      <c r="J95" s="246" t="str">
        <f>IF(M92=3,C79,IF(N92=3,G79,""))</f>
        <v>MBF 1</v>
      </c>
      <c r="K95" s="247"/>
      <c r="L95" s="247"/>
      <c r="M95" s="247"/>
      <c r="N95" s="248"/>
      <c r="O95" s="136"/>
      <c r="Q95" s="138"/>
      <c r="R95" s="138"/>
    </row>
    <row r="96" spans="1:18" ht="18">
      <c r="A96" s="183"/>
      <c r="B96" s="184"/>
      <c r="C96" s="184"/>
      <c r="D96" s="184"/>
      <c r="E96" s="184"/>
      <c r="F96" s="184"/>
      <c r="G96" s="184"/>
      <c r="H96" s="184"/>
      <c r="I96" s="184"/>
      <c r="J96" s="185"/>
      <c r="K96" s="185"/>
      <c r="L96" s="185"/>
      <c r="M96" s="185"/>
      <c r="N96" s="185"/>
      <c r="O96" s="186"/>
      <c r="Q96" s="138"/>
      <c r="R96" s="138"/>
    </row>
    <row r="97" spans="2:18" ht="12.75">
      <c r="B97" s="125" t="s">
        <v>248</v>
      </c>
      <c r="Q97" s="138"/>
      <c r="R97" s="138"/>
    </row>
  </sheetData>
  <sheetProtection/>
  <mergeCells count="51">
    <mergeCell ref="K86:L86"/>
    <mergeCell ref="J95:N95"/>
    <mergeCell ref="C81:D81"/>
    <mergeCell ref="G81:N81"/>
    <mergeCell ref="C83:D83"/>
    <mergeCell ref="G83:N83"/>
    <mergeCell ref="C84:D84"/>
    <mergeCell ref="G84:N84"/>
    <mergeCell ref="I76:N76"/>
    <mergeCell ref="I77:K77"/>
    <mergeCell ref="M77:N77"/>
    <mergeCell ref="C79:D79"/>
    <mergeCell ref="G79:N79"/>
    <mergeCell ref="C80:D80"/>
    <mergeCell ref="G80:N80"/>
    <mergeCell ref="D48:E48"/>
    <mergeCell ref="H48:O48"/>
    <mergeCell ref="L50:M50"/>
    <mergeCell ref="K59:O59"/>
    <mergeCell ref="I74:N74"/>
    <mergeCell ref="I75:N75"/>
    <mergeCell ref="D44:E44"/>
    <mergeCell ref="H44:O44"/>
    <mergeCell ref="D45:E45"/>
    <mergeCell ref="H45:O45"/>
    <mergeCell ref="D47:E47"/>
    <mergeCell ref="H47:O47"/>
    <mergeCell ref="J39:O39"/>
    <mergeCell ref="J40:O40"/>
    <mergeCell ref="J41:L41"/>
    <mergeCell ref="N41:O41"/>
    <mergeCell ref="D43:E43"/>
    <mergeCell ref="H43:O43"/>
    <mergeCell ref="C11:D11"/>
    <mergeCell ref="G11:N11"/>
    <mergeCell ref="C12:D12"/>
    <mergeCell ref="G12:N12"/>
    <mergeCell ref="K14:L14"/>
    <mergeCell ref="J23:N23"/>
    <mergeCell ref="C7:D7"/>
    <mergeCell ref="G7:N7"/>
    <mergeCell ref="C8:D8"/>
    <mergeCell ref="G8:N8"/>
    <mergeCell ref="C9:D9"/>
    <mergeCell ref="G9:N9"/>
    <mergeCell ref="I2:N2"/>
    <mergeCell ref="I3:N3"/>
    <mergeCell ref="I4:N4"/>
    <mergeCell ref="I5:K5"/>
    <mergeCell ref="M5:N5"/>
    <mergeCell ref="J38:O38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3.5" thickBot="1"/>
    <row r="2" spans="1:10" ht="18" customHeight="1">
      <c r="A2" s="193"/>
      <c r="B2" s="194" t="s">
        <v>0</v>
      </c>
      <c r="C2" s="195"/>
      <c r="D2" s="195"/>
      <c r="E2" s="196"/>
      <c r="F2" s="197"/>
      <c r="G2" s="198"/>
      <c r="H2" s="198"/>
      <c r="I2" s="199"/>
      <c r="J2" s="199"/>
    </row>
    <row r="3" spans="1:10" ht="15" customHeight="1">
      <c r="A3" s="193"/>
      <c r="B3" s="200" t="s">
        <v>321</v>
      </c>
      <c r="C3" s="199"/>
      <c r="D3" s="199"/>
      <c r="E3" s="201"/>
      <c r="F3" s="197"/>
      <c r="G3" s="198"/>
      <c r="H3" s="198"/>
      <c r="I3" s="199"/>
      <c r="J3" s="199"/>
    </row>
    <row r="4" spans="1:10" ht="15" customHeight="1" thickBot="1">
      <c r="A4" s="193"/>
      <c r="B4" s="202" t="s">
        <v>322</v>
      </c>
      <c r="C4" s="203"/>
      <c r="D4" s="203"/>
      <c r="E4" s="204"/>
      <c r="F4" s="197"/>
      <c r="G4" s="198"/>
      <c r="H4" s="198"/>
      <c r="I4" s="199"/>
      <c r="J4" s="199"/>
    </row>
    <row r="5" spans="1:10" ht="15" customHeight="1">
      <c r="A5" s="205"/>
      <c r="B5" s="206"/>
      <c r="C5" s="206"/>
      <c r="D5" s="206"/>
      <c r="E5" s="206"/>
      <c r="F5" s="205"/>
      <c r="G5" s="205"/>
      <c r="H5" s="205"/>
      <c r="I5" s="199"/>
      <c r="J5" s="199"/>
    </row>
    <row r="6" spans="1:10" ht="14.25" customHeight="1">
      <c r="A6" s="207"/>
      <c r="B6" s="207" t="s">
        <v>3</v>
      </c>
      <c r="C6" s="207" t="s">
        <v>4</v>
      </c>
      <c r="D6" s="207" t="s">
        <v>5</v>
      </c>
      <c r="E6" s="207" t="s">
        <v>6</v>
      </c>
      <c r="F6" s="207" t="s">
        <v>7</v>
      </c>
      <c r="G6" s="207" t="s">
        <v>8</v>
      </c>
      <c r="H6" s="207" t="s">
        <v>9</v>
      </c>
      <c r="I6" s="208"/>
      <c r="J6" s="209"/>
    </row>
    <row r="7" spans="1:10" ht="14.25" customHeight="1">
      <c r="A7" s="207" t="s">
        <v>10</v>
      </c>
      <c r="B7" s="207" t="s">
        <v>177</v>
      </c>
      <c r="C7" s="207" t="s">
        <v>173</v>
      </c>
      <c r="D7" s="207" t="s">
        <v>156</v>
      </c>
      <c r="E7" s="207" t="s">
        <v>14</v>
      </c>
      <c r="F7" s="207" t="s">
        <v>276</v>
      </c>
      <c r="G7" s="207" t="s">
        <v>323</v>
      </c>
      <c r="H7" s="207" t="s">
        <v>10</v>
      </c>
      <c r="I7" s="208"/>
      <c r="J7" s="209"/>
    </row>
    <row r="8" spans="1:10" ht="14.25" customHeight="1">
      <c r="A8" s="207" t="s">
        <v>14</v>
      </c>
      <c r="B8" s="207" t="s">
        <v>15</v>
      </c>
      <c r="C8" s="207" t="s">
        <v>155</v>
      </c>
      <c r="D8" s="207" t="s">
        <v>156</v>
      </c>
      <c r="E8" s="207" t="s">
        <v>10</v>
      </c>
      <c r="F8" s="207" t="s">
        <v>72</v>
      </c>
      <c r="G8" s="207" t="s">
        <v>324</v>
      </c>
      <c r="H8" s="207" t="s">
        <v>14</v>
      </c>
      <c r="I8" s="208"/>
      <c r="J8" s="209"/>
    </row>
    <row r="9" spans="1:10" ht="14.25" customHeight="1">
      <c r="A9" s="207" t="s">
        <v>20</v>
      </c>
      <c r="B9" s="207" t="s">
        <v>178</v>
      </c>
      <c r="C9" s="207" t="s">
        <v>176</v>
      </c>
      <c r="D9" s="207" t="s">
        <v>23</v>
      </c>
      <c r="E9" s="207" t="s">
        <v>163</v>
      </c>
      <c r="F9" s="207" t="s">
        <v>167</v>
      </c>
      <c r="G9" s="207" t="s">
        <v>325</v>
      </c>
      <c r="H9" s="207" t="s">
        <v>20</v>
      </c>
      <c r="I9" s="208"/>
      <c r="J9" s="209"/>
    </row>
    <row r="10" spans="1:10" ht="14.25" customHeight="1">
      <c r="A10" s="207" t="s">
        <v>24</v>
      </c>
      <c r="B10" s="207" t="s">
        <v>157</v>
      </c>
      <c r="C10" s="207" t="s">
        <v>158</v>
      </c>
      <c r="D10" s="207" t="s">
        <v>159</v>
      </c>
      <c r="E10" s="207"/>
      <c r="F10" s="207"/>
      <c r="G10" s="207"/>
      <c r="H10" s="207"/>
      <c r="I10" s="208"/>
      <c r="J10" s="209"/>
    </row>
    <row r="11" spans="1:10" ht="14.25" customHeight="1">
      <c r="A11" s="207" t="s">
        <v>67</v>
      </c>
      <c r="B11" s="207" t="s">
        <v>160</v>
      </c>
      <c r="C11" s="207" t="s">
        <v>151</v>
      </c>
      <c r="D11" s="207" t="s">
        <v>23</v>
      </c>
      <c r="E11" s="207"/>
      <c r="F11" s="207"/>
      <c r="G11" s="207"/>
      <c r="H11" s="207"/>
      <c r="I11" s="208"/>
      <c r="J11" s="209"/>
    </row>
    <row r="12" spans="1:10" ht="15" customHeight="1">
      <c r="A12" s="210"/>
      <c r="B12" s="210"/>
      <c r="C12" s="211"/>
      <c r="D12" s="211"/>
      <c r="E12" s="211"/>
      <c r="F12" s="211"/>
      <c r="G12" s="211"/>
      <c r="H12" s="211"/>
      <c r="I12" s="212"/>
      <c r="J12" s="212"/>
    </row>
    <row r="13" spans="1:10" ht="14.25" customHeight="1">
      <c r="A13" s="209"/>
      <c r="B13" s="213"/>
      <c r="C13" s="207"/>
      <c r="D13" s="207" t="s">
        <v>29</v>
      </c>
      <c r="E13" s="207" t="s">
        <v>30</v>
      </c>
      <c r="F13" s="207" t="s">
        <v>31</v>
      </c>
      <c r="G13" s="207" t="s">
        <v>32</v>
      </c>
      <c r="H13" s="207" t="s">
        <v>33</v>
      </c>
      <c r="I13" s="207" t="s">
        <v>34</v>
      </c>
      <c r="J13" s="207" t="s">
        <v>35</v>
      </c>
    </row>
    <row r="14" spans="1:10" ht="14.25" customHeight="1">
      <c r="A14" s="209"/>
      <c r="B14" s="213"/>
      <c r="C14" s="207" t="s">
        <v>69</v>
      </c>
      <c r="D14" s="207"/>
      <c r="E14" s="207"/>
      <c r="F14" s="207"/>
      <c r="G14" s="207"/>
      <c r="H14" s="207"/>
      <c r="I14" s="207"/>
      <c r="J14" s="207" t="s">
        <v>24</v>
      </c>
    </row>
    <row r="15" spans="1:10" ht="14.25" customHeight="1">
      <c r="A15" s="209"/>
      <c r="B15" s="213"/>
      <c r="C15" s="207" t="s">
        <v>41</v>
      </c>
      <c r="D15" s="207"/>
      <c r="E15" s="207"/>
      <c r="F15" s="207"/>
      <c r="G15" s="207"/>
      <c r="H15" s="207"/>
      <c r="I15" s="207"/>
      <c r="J15" s="207" t="s">
        <v>20</v>
      </c>
    </row>
    <row r="16" spans="1:10" ht="14.25" customHeight="1">
      <c r="A16" s="209"/>
      <c r="B16" s="213"/>
      <c r="C16" s="207" t="s">
        <v>39</v>
      </c>
      <c r="D16" s="207" t="s">
        <v>284</v>
      </c>
      <c r="E16" s="207" t="s">
        <v>282</v>
      </c>
      <c r="F16" s="207" t="s">
        <v>318</v>
      </c>
      <c r="G16" s="207"/>
      <c r="H16" s="207"/>
      <c r="I16" s="207" t="s">
        <v>256</v>
      </c>
      <c r="J16" s="207" t="s">
        <v>14</v>
      </c>
    </row>
    <row r="17" spans="1:10" ht="14.25" customHeight="1">
      <c r="A17" s="209"/>
      <c r="B17" s="213"/>
      <c r="C17" s="207" t="s">
        <v>70</v>
      </c>
      <c r="D17" s="207"/>
      <c r="E17" s="207"/>
      <c r="F17" s="207"/>
      <c r="G17" s="207"/>
      <c r="H17" s="207"/>
      <c r="I17" s="207"/>
      <c r="J17" s="207" t="s">
        <v>10</v>
      </c>
    </row>
    <row r="18" spans="1:10" ht="14.25" customHeight="1">
      <c r="A18" s="209"/>
      <c r="B18" s="213"/>
      <c r="C18" s="207" t="s">
        <v>51</v>
      </c>
      <c r="D18" s="207"/>
      <c r="E18" s="207"/>
      <c r="F18" s="207"/>
      <c r="G18" s="207"/>
      <c r="H18" s="207"/>
      <c r="I18" s="207"/>
      <c r="J18" s="207" t="s">
        <v>67</v>
      </c>
    </row>
    <row r="19" spans="1:10" ht="14.25" customHeight="1">
      <c r="A19" s="209"/>
      <c r="B19" s="213"/>
      <c r="C19" s="207" t="s">
        <v>46</v>
      </c>
      <c r="D19" s="207"/>
      <c r="E19" s="207"/>
      <c r="F19" s="207"/>
      <c r="G19" s="207"/>
      <c r="H19" s="207"/>
      <c r="I19" s="207"/>
      <c r="J19" s="207" t="s">
        <v>20</v>
      </c>
    </row>
    <row r="20" spans="1:10" ht="14.25" customHeight="1">
      <c r="A20" s="209"/>
      <c r="B20" s="213"/>
      <c r="C20" s="207" t="s">
        <v>49</v>
      </c>
      <c r="D20" s="207" t="s">
        <v>326</v>
      </c>
      <c r="E20" s="207" t="s">
        <v>327</v>
      </c>
      <c r="F20" s="207" t="s">
        <v>286</v>
      </c>
      <c r="G20" s="207" t="s">
        <v>282</v>
      </c>
      <c r="H20" s="207" t="s">
        <v>316</v>
      </c>
      <c r="I20" s="207" t="s">
        <v>273</v>
      </c>
      <c r="J20" s="207" t="s">
        <v>67</v>
      </c>
    </row>
    <row r="21" spans="1:10" ht="14.25" customHeight="1">
      <c r="A21" s="209"/>
      <c r="B21" s="213"/>
      <c r="C21" s="207" t="s">
        <v>71</v>
      </c>
      <c r="D21" s="207"/>
      <c r="E21" s="207"/>
      <c r="F21" s="207"/>
      <c r="G21" s="207"/>
      <c r="H21" s="207"/>
      <c r="I21" s="207"/>
      <c r="J21" s="207" t="s">
        <v>10</v>
      </c>
    </row>
    <row r="22" spans="1:10" ht="14.25" customHeight="1">
      <c r="A22" s="209"/>
      <c r="B22" s="213"/>
      <c r="C22" s="207" t="s">
        <v>50</v>
      </c>
      <c r="D22" s="207" t="s">
        <v>316</v>
      </c>
      <c r="E22" s="207" t="s">
        <v>316</v>
      </c>
      <c r="F22" s="207" t="s">
        <v>284</v>
      </c>
      <c r="G22" s="207"/>
      <c r="H22" s="207"/>
      <c r="I22" s="207" t="s">
        <v>256</v>
      </c>
      <c r="J22" s="207" t="s">
        <v>24</v>
      </c>
    </row>
    <row r="23" spans="1:10" ht="14.25" customHeight="1">
      <c r="A23" s="209"/>
      <c r="B23" s="213"/>
      <c r="C23" s="207" t="s">
        <v>72</v>
      </c>
      <c r="D23" s="207"/>
      <c r="E23" s="207"/>
      <c r="F23" s="207"/>
      <c r="G23" s="207"/>
      <c r="H23" s="207"/>
      <c r="I23" s="207"/>
      <c r="J23" s="207" t="s">
        <v>14</v>
      </c>
    </row>
    <row r="24" spans="1:10" ht="15" customHeight="1">
      <c r="A24" s="209"/>
      <c r="B24" s="209"/>
      <c r="C24" s="210"/>
      <c r="D24" s="210"/>
      <c r="E24" s="210"/>
      <c r="F24" s="210"/>
      <c r="G24" s="210"/>
      <c r="H24" s="210"/>
      <c r="I24" s="210"/>
      <c r="J24" s="21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3.57421875" style="0" customWidth="1"/>
    <col min="2" max="2" width="6.28125" style="0" customWidth="1"/>
    <col min="3" max="3" width="18.00390625" style="0" customWidth="1"/>
    <col min="4" max="4" width="16.00390625" style="0" customWidth="1"/>
    <col min="5" max="5" width="20.7109375" style="0" customWidth="1"/>
    <col min="6" max="6" width="22.421875" style="0" customWidth="1"/>
  </cols>
  <sheetData>
    <row r="1" ht="13.5" thickBot="1"/>
    <row r="2" spans="1:8" ht="18">
      <c r="A2" s="193"/>
      <c r="B2" s="194" t="s">
        <v>0</v>
      </c>
      <c r="C2" s="195"/>
      <c r="D2" s="195"/>
      <c r="E2" s="196"/>
      <c r="F2" s="197"/>
      <c r="G2" s="6"/>
      <c r="H2" s="6"/>
    </row>
    <row r="3" spans="1:8" ht="15">
      <c r="A3" s="193"/>
      <c r="B3" s="200" t="s">
        <v>328</v>
      </c>
      <c r="C3" s="199"/>
      <c r="D3" s="199"/>
      <c r="E3" s="201"/>
      <c r="F3" s="197"/>
      <c r="G3" s="6"/>
      <c r="H3" s="6"/>
    </row>
    <row r="4" spans="1:8" ht="15.75" thickBot="1">
      <c r="A4" s="193"/>
      <c r="B4" s="202" t="s">
        <v>300</v>
      </c>
      <c r="C4" s="203"/>
      <c r="D4" s="203"/>
      <c r="E4" s="204"/>
      <c r="F4" s="197"/>
      <c r="G4" s="6"/>
      <c r="H4" s="6"/>
    </row>
    <row r="5" spans="1:8" ht="12.75">
      <c r="A5" s="205"/>
      <c r="B5" s="206"/>
      <c r="C5" s="206"/>
      <c r="D5" s="206"/>
      <c r="E5" s="214"/>
      <c r="F5" s="198"/>
      <c r="G5" s="6"/>
      <c r="H5" s="6"/>
    </row>
    <row r="6" spans="1:8" ht="12.75">
      <c r="A6" s="217"/>
      <c r="B6" s="217" t="s">
        <v>3</v>
      </c>
      <c r="C6" s="217" t="s">
        <v>57</v>
      </c>
      <c r="D6" s="217" t="s">
        <v>5</v>
      </c>
      <c r="E6" s="197"/>
      <c r="F6" s="198"/>
      <c r="G6" s="6"/>
      <c r="H6" s="6"/>
    </row>
    <row r="7" spans="1:8" ht="12.75">
      <c r="A7" s="217" t="s">
        <v>10</v>
      </c>
      <c r="B7" s="217" t="s">
        <v>179</v>
      </c>
      <c r="C7" s="217" t="s">
        <v>174</v>
      </c>
      <c r="D7" s="217" t="s">
        <v>23</v>
      </c>
      <c r="E7" s="218" t="s">
        <v>174</v>
      </c>
      <c r="F7" s="198"/>
      <c r="G7" s="6"/>
      <c r="H7" s="6"/>
    </row>
    <row r="8" spans="1:8" ht="12.75">
      <c r="A8" s="217" t="s">
        <v>14</v>
      </c>
      <c r="B8" s="217" t="s">
        <v>60</v>
      </c>
      <c r="C8" s="217" t="s">
        <v>155</v>
      </c>
      <c r="D8" s="217" t="s">
        <v>156</v>
      </c>
      <c r="E8" s="219" t="s">
        <v>329</v>
      </c>
      <c r="F8" s="220" t="s">
        <v>174</v>
      </c>
      <c r="G8" s="6"/>
      <c r="H8" s="6"/>
    </row>
    <row r="9" spans="1:8" ht="12.75">
      <c r="A9" s="217" t="s">
        <v>20</v>
      </c>
      <c r="B9" s="217" t="s">
        <v>58</v>
      </c>
      <c r="C9" s="217" t="s">
        <v>173</v>
      </c>
      <c r="D9" s="217" t="s">
        <v>156</v>
      </c>
      <c r="E9" s="220" t="s">
        <v>173</v>
      </c>
      <c r="F9" s="219" t="s">
        <v>330</v>
      </c>
      <c r="H9" s="6"/>
    </row>
    <row r="10" spans="1:8" ht="12.75">
      <c r="A10" s="217" t="s">
        <v>24</v>
      </c>
      <c r="B10" s="217" t="s">
        <v>180</v>
      </c>
      <c r="C10" s="217" t="s">
        <v>175</v>
      </c>
      <c r="D10" s="217" t="s">
        <v>23</v>
      </c>
      <c r="E10" s="221" t="s">
        <v>331</v>
      </c>
      <c r="F10" s="198"/>
      <c r="H10" s="6"/>
    </row>
    <row r="11" spans="1:6" ht="12.75">
      <c r="A11" s="223"/>
      <c r="B11" s="223"/>
      <c r="C11" s="223"/>
      <c r="D11" s="223"/>
      <c r="E11" s="224"/>
      <c r="F11" s="2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6.003906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3.5" thickBot="1"/>
    <row r="2" spans="1:10" ht="18" customHeight="1">
      <c r="A2" s="193"/>
      <c r="B2" s="194" t="s">
        <v>0</v>
      </c>
      <c r="C2" s="195"/>
      <c r="D2" s="195"/>
      <c r="E2" s="196"/>
      <c r="F2" s="197"/>
      <c r="G2" s="198"/>
      <c r="H2" s="198"/>
      <c r="I2" s="199"/>
      <c r="J2" s="199"/>
    </row>
    <row r="3" spans="1:10" ht="15" customHeight="1">
      <c r="A3" s="193"/>
      <c r="B3" s="200" t="s">
        <v>332</v>
      </c>
      <c r="C3" s="199"/>
      <c r="D3" s="199"/>
      <c r="E3" s="201"/>
      <c r="F3" s="197"/>
      <c r="G3" s="198"/>
      <c r="H3" s="198"/>
      <c r="I3" s="199"/>
      <c r="J3" s="199"/>
    </row>
    <row r="4" spans="1:10" ht="15" customHeight="1" thickBot="1">
      <c r="A4" s="193"/>
      <c r="B4" s="202" t="s">
        <v>333</v>
      </c>
      <c r="C4" s="203"/>
      <c r="D4" s="203"/>
      <c r="E4" s="204"/>
      <c r="F4" s="197"/>
      <c r="G4" s="198"/>
      <c r="H4" s="198"/>
      <c r="I4" s="199"/>
      <c r="J4" s="199"/>
    </row>
    <row r="5" spans="1:10" ht="15" customHeight="1">
      <c r="A5" s="205"/>
      <c r="B5" s="206"/>
      <c r="C5" s="206"/>
      <c r="D5" s="206"/>
      <c r="E5" s="206"/>
      <c r="F5" s="205"/>
      <c r="G5" s="205"/>
      <c r="H5" s="205"/>
      <c r="I5" s="199"/>
      <c r="J5" s="199"/>
    </row>
    <row r="6" spans="1:10" ht="14.25" customHeight="1">
      <c r="A6" s="207"/>
      <c r="B6" s="207" t="s">
        <v>3</v>
      </c>
      <c r="C6" s="207" t="s">
        <v>4</v>
      </c>
      <c r="D6" s="207" t="s">
        <v>5</v>
      </c>
      <c r="E6" s="207" t="s">
        <v>6</v>
      </c>
      <c r="F6" s="207" t="s">
        <v>7</v>
      </c>
      <c r="G6" s="207" t="s">
        <v>8</v>
      </c>
      <c r="H6" s="207" t="s">
        <v>9</v>
      </c>
      <c r="I6" s="208"/>
      <c r="J6" s="209"/>
    </row>
    <row r="7" spans="1:10" ht="14.25" customHeight="1">
      <c r="A7" s="207" t="s">
        <v>10</v>
      </c>
      <c r="B7" s="207" t="s">
        <v>181</v>
      </c>
      <c r="C7" s="207" t="s">
        <v>182</v>
      </c>
      <c r="D7" s="207" t="s">
        <v>138</v>
      </c>
      <c r="E7" s="207" t="s">
        <v>14</v>
      </c>
      <c r="F7" s="207" t="s">
        <v>276</v>
      </c>
      <c r="G7" s="207" t="s">
        <v>334</v>
      </c>
      <c r="H7" s="207" t="s">
        <v>10</v>
      </c>
      <c r="I7" s="208"/>
      <c r="J7" s="209"/>
    </row>
    <row r="8" spans="1:10" ht="14.25" customHeight="1">
      <c r="A8" s="207" t="s">
        <v>14</v>
      </c>
      <c r="B8" s="207" t="s">
        <v>183</v>
      </c>
      <c r="C8" s="207" t="s">
        <v>184</v>
      </c>
      <c r="D8" s="207" t="s">
        <v>185</v>
      </c>
      <c r="E8" s="207" t="s">
        <v>10</v>
      </c>
      <c r="F8" s="207" t="s">
        <v>280</v>
      </c>
      <c r="G8" s="207" t="s">
        <v>335</v>
      </c>
      <c r="H8" s="207" t="s">
        <v>14</v>
      </c>
      <c r="I8" s="208"/>
      <c r="J8" s="209"/>
    </row>
    <row r="9" spans="1:10" ht="14.25" customHeight="1">
      <c r="A9" s="207" t="s">
        <v>20</v>
      </c>
      <c r="B9" s="207" t="s">
        <v>186</v>
      </c>
      <c r="C9" s="207" t="s">
        <v>187</v>
      </c>
      <c r="D9" s="207" t="s">
        <v>138</v>
      </c>
      <c r="E9" s="207" t="s">
        <v>163</v>
      </c>
      <c r="F9" s="207" t="s">
        <v>278</v>
      </c>
      <c r="G9" s="207" t="s">
        <v>336</v>
      </c>
      <c r="H9" s="207" t="s">
        <v>20</v>
      </c>
      <c r="I9" s="208"/>
      <c r="J9" s="209"/>
    </row>
    <row r="10" spans="1:10" ht="15" customHeight="1">
      <c r="A10" s="210"/>
      <c r="B10" s="210"/>
      <c r="C10" s="211"/>
      <c r="D10" s="211"/>
      <c r="E10" s="211"/>
      <c r="F10" s="211"/>
      <c r="G10" s="211"/>
      <c r="H10" s="211"/>
      <c r="I10" s="212"/>
      <c r="J10" s="212"/>
    </row>
    <row r="11" spans="1:10" ht="14.25" customHeight="1">
      <c r="A11" s="209"/>
      <c r="B11" s="213"/>
      <c r="C11" s="207"/>
      <c r="D11" s="207" t="s">
        <v>29</v>
      </c>
      <c r="E11" s="207" t="s">
        <v>30</v>
      </c>
      <c r="F11" s="207" t="s">
        <v>31</v>
      </c>
      <c r="G11" s="207" t="s">
        <v>32</v>
      </c>
      <c r="H11" s="207" t="s">
        <v>33</v>
      </c>
      <c r="I11" s="207" t="s">
        <v>34</v>
      </c>
      <c r="J11" s="207" t="s">
        <v>35</v>
      </c>
    </row>
    <row r="12" spans="1:10" ht="14.25" customHeight="1">
      <c r="A12" s="209"/>
      <c r="B12" s="213"/>
      <c r="C12" s="207" t="s">
        <v>39</v>
      </c>
      <c r="D12" s="207" t="s">
        <v>316</v>
      </c>
      <c r="E12" s="207" t="s">
        <v>284</v>
      </c>
      <c r="F12" s="207" t="s">
        <v>316</v>
      </c>
      <c r="G12" s="207"/>
      <c r="H12" s="207"/>
      <c r="I12" s="207" t="s">
        <v>256</v>
      </c>
      <c r="J12" s="207" t="s">
        <v>14</v>
      </c>
    </row>
    <row r="13" spans="1:10" ht="14.25" customHeight="1">
      <c r="A13" s="209"/>
      <c r="B13" s="213"/>
      <c r="C13" s="207" t="s">
        <v>49</v>
      </c>
      <c r="D13" s="207" t="s">
        <v>316</v>
      </c>
      <c r="E13" s="207" t="s">
        <v>292</v>
      </c>
      <c r="F13" s="207" t="s">
        <v>284</v>
      </c>
      <c r="G13" s="207"/>
      <c r="H13" s="207"/>
      <c r="I13" s="207" t="s">
        <v>256</v>
      </c>
      <c r="J13" s="207" t="s">
        <v>10</v>
      </c>
    </row>
    <row r="14" spans="1:10" ht="14.25" customHeight="1">
      <c r="A14" s="209"/>
      <c r="B14" s="213"/>
      <c r="C14" s="207" t="s">
        <v>50</v>
      </c>
      <c r="D14" s="207" t="s">
        <v>282</v>
      </c>
      <c r="E14" s="207" t="s">
        <v>317</v>
      </c>
      <c r="F14" s="207" t="s">
        <v>297</v>
      </c>
      <c r="G14" s="207"/>
      <c r="H14" s="207"/>
      <c r="I14" s="207" t="s">
        <v>256</v>
      </c>
      <c r="J14" s="207" t="s">
        <v>20</v>
      </c>
    </row>
    <row r="15" spans="1:10" ht="15" customHeight="1">
      <c r="A15" s="198"/>
      <c r="B15" s="198"/>
      <c r="C15" s="214"/>
      <c r="D15" s="214"/>
      <c r="E15" s="214"/>
      <c r="F15" s="214"/>
      <c r="G15" s="214"/>
      <c r="H15" s="214"/>
      <c r="I15" s="215"/>
      <c r="J15" s="2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1">
      <selection activeCell="I419" sqref="I419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21.8515625" style="0" customWidth="1"/>
    <col min="4" max="4" width="23.140625" style="0" customWidth="1"/>
    <col min="5" max="5" width="3.00390625" style="0" customWidth="1"/>
    <col min="6" max="6" width="7.28125" style="0" customWidth="1"/>
    <col min="7" max="8" width="7.00390625" style="0" customWidth="1"/>
    <col min="9" max="9" width="7.140625" style="0" customWidth="1"/>
    <col min="10" max="11" width="7.57421875" style="0" customWidth="1"/>
    <col min="12" max="12" width="7.140625" style="0" customWidth="1"/>
    <col min="13" max="14" width="7.421875" style="0" customWidth="1"/>
  </cols>
  <sheetData>
    <row r="1" spans="1:17" ht="15.75">
      <c r="A1" s="128"/>
      <c r="B1" s="129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Q1" s="43" t="s">
        <v>236</v>
      </c>
    </row>
    <row r="2" spans="1:17" ht="15.75">
      <c r="A2" s="133"/>
      <c r="B2" s="28"/>
      <c r="C2" s="63" t="s">
        <v>237</v>
      </c>
      <c r="D2" s="41"/>
      <c r="E2" s="41"/>
      <c r="F2" s="28"/>
      <c r="G2" s="134" t="s">
        <v>190</v>
      </c>
      <c r="H2" s="135"/>
      <c r="I2" s="230" t="s">
        <v>234</v>
      </c>
      <c r="J2" s="231"/>
      <c r="K2" s="231"/>
      <c r="L2" s="231"/>
      <c r="M2" s="231"/>
      <c r="N2" s="232"/>
      <c r="O2" s="136"/>
      <c r="Q2" s="43" t="s">
        <v>238</v>
      </c>
    </row>
    <row r="3" spans="1:18" ht="20.25">
      <c r="A3" s="133"/>
      <c r="B3" s="42"/>
      <c r="C3" s="137" t="s">
        <v>239</v>
      </c>
      <c r="D3" s="41"/>
      <c r="E3" s="41"/>
      <c r="F3" s="28"/>
      <c r="G3" s="134" t="s">
        <v>192</v>
      </c>
      <c r="H3" s="135"/>
      <c r="I3" s="230" t="s">
        <v>235</v>
      </c>
      <c r="J3" s="231"/>
      <c r="K3" s="231"/>
      <c r="L3" s="231"/>
      <c r="M3" s="231"/>
      <c r="N3" s="232"/>
      <c r="O3" s="136"/>
      <c r="Q3" s="138"/>
      <c r="R3" s="138"/>
    </row>
    <row r="4" spans="1:18" ht="12.75">
      <c r="A4" s="133"/>
      <c r="B4" s="41"/>
      <c r="C4" s="139" t="s">
        <v>240</v>
      </c>
      <c r="D4" s="41"/>
      <c r="E4" s="41"/>
      <c r="F4" s="41"/>
      <c r="G4" s="134" t="s">
        <v>194</v>
      </c>
      <c r="H4" s="140"/>
      <c r="I4" s="230" t="s">
        <v>1</v>
      </c>
      <c r="J4" s="230"/>
      <c r="K4" s="230"/>
      <c r="L4" s="230"/>
      <c r="M4" s="230"/>
      <c r="N4" s="233"/>
      <c r="O4" s="136"/>
      <c r="Q4" s="138"/>
      <c r="R4" s="138"/>
    </row>
    <row r="5" spans="1:18" ht="15.75">
      <c r="A5" s="133"/>
      <c r="B5" s="41"/>
      <c r="C5" s="41"/>
      <c r="D5" s="41"/>
      <c r="E5" s="41"/>
      <c r="F5" s="41"/>
      <c r="G5" s="134" t="s">
        <v>241</v>
      </c>
      <c r="H5" s="135"/>
      <c r="I5" s="234">
        <v>42126</v>
      </c>
      <c r="J5" s="235"/>
      <c r="K5" s="235"/>
      <c r="L5" s="141" t="s">
        <v>242</v>
      </c>
      <c r="M5" s="236"/>
      <c r="N5" s="233"/>
      <c r="O5" s="136"/>
      <c r="Q5" s="138"/>
      <c r="R5" s="138"/>
    </row>
    <row r="6" spans="1:18" ht="12.75">
      <c r="A6" s="133"/>
      <c r="B6" s="28"/>
      <c r="C6" s="60" t="s">
        <v>243</v>
      </c>
      <c r="D6" s="41"/>
      <c r="E6" s="41"/>
      <c r="F6" s="41"/>
      <c r="G6" s="60" t="s">
        <v>243</v>
      </c>
      <c r="H6" s="41"/>
      <c r="I6" s="41"/>
      <c r="J6" s="41"/>
      <c r="K6" s="41"/>
      <c r="L6" s="41"/>
      <c r="M6" s="41"/>
      <c r="N6" s="41"/>
      <c r="O6" s="142"/>
      <c r="Q6" s="138"/>
      <c r="R6" s="138"/>
    </row>
    <row r="7" spans="1:18" ht="15.75">
      <c r="A7" s="136"/>
      <c r="B7" s="143" t="s">
        <v>199</v>
      </c>
      <c r="C7" s="237" t="s">
        <v>16</v>
      </c>
      <c r="D7" s="238"/>
      <c r="E7" s="144"/>
      <c r="F7" s="145" t="s">
        <v>200</v>
      </c>
      <c r="G7" s="237" t="s">
        <v>17</v>
      </c>
      <c r="H7" s="239"/>
      <c r="I7" s="239"/>
      <c r="J7" s="239"/>
      <c r="K7" s="239"/>
      <c r="L7" s="239"/>
      <c r="M7" s="239"/>
      <c r="N7" s="240"/>
      <c r="O7" s="136"/>
      <c r="Q7" s="138"/>
      <c r="R7" s="138"/>
    </row>
    <row r="8" spans="1:18" ht="12.75">
      <c r="A8" s="136"/>
      <c r="B8" s="146" t="s">
        <v>201</v>
      </c>
      <c r="C8" s="241" t="s">
        <v>48</v>
      </c>
      <c r="D8" s="242"/>
      <c r="E8" s="147"/>
      <c r="F8" s="148" t="s">
        <v>202</v>
      </c>
      <c r="G8" s="241" t="s">
        <v>18</v>
      </c>
      <c r="H8" s="231"/>
      <c r="I8" s="231"/>
      <c r="J8" s="231"/>
      <c r="K8" s="231"/>
      <c r="L8" s="231"/>
      <c r="M8" s="231"/>
      <c r="N8" s="232"/>
      <c r="O8" s="136"/>
      <c r="Q8" s="138"/>
      <c r="R8" s="138"/>
    </row>
    <row r="9" spans="1:18" ht="12.75">
      <c r="A9" s="136"/>
      <c r="B9" s="149" t="s">
        <v>203</v>
      </c>
      <c r="C9" s="241" t="s">
        <v>47</v>
      </c>
      <c r="D9" s="242"/>
      <c r="E9" s="147"/>
      <c r="F9" s="150" t="s">
        <v>204</v>
      </c>
      <c r="G9" s="241" t="s">
        <v>19</v>
      </c>
      <c r="H9" s="231"/>
      <c r="I9" s="231"/>
      <c r="J9" s="231"/>
      <c r="K9" s="231"/>
      <c r="L9" s="231"/>
      <c r="M9" s="231"/>
      <c r="N9" s="232"/>
      <c r="O9" s="136"/>
      <c r="Q9" s="138"/>
      <c r="R9" s="138"/>
    </row>
    <row r="10" spans="1:18" ht="12.75">
      <c r="A10" s="133"/>
      <c r="B10" s="151" t="s">
        <v>244</v>
      </c>
      <c r="C10" s="152"/>
      <c r="D10" s="153" t="s">
        <v>250</v>
      </c>
      <c r="E10" s="154"/>
      <c r="F10" s="151" t="s">
        <v>244</v>
      </c>
      <c r="G10" s="155"/>
      <c r="H10" s="155"/>
      <c r="I10" s="155" t="s">
        <v>251</v>
      </c>
      <c r="J10" s="155"/>
      <c r="K10" s="155"/>
      <c r="L10" s="155"/>
      <c r="M10" s="155"/>
      <c r="N10" s="155"/>
      <c r="O10" s="142"/>
      <c r="Q10" s="138"/>
      <c r="R10" s="138"/>
    </row>
    <row r="11" spans="1:18" ht="12.75">
      <c r="A11" s="136"/>
      <c r="B11" s="146"/>
      <c r="C11" s="243"/>
      <c r="D11" s="242"/>
      <c r="E11" s="147"/>
      <c r="F11" s="148"/>
      <c r="G11" s="243"/>
      <c r="H11" s="231"/>
      <c r="I11" s="231"/>
      <c r="J11" s="231"/>
      <c r="K11" s="231"/>
      <c r="L11" s="231"/>
      <c r="M11" s="231"/>
      <c r="N11" s="232"/>
      <c r="O11" s="136"/>
      <c r="Q11" s="138"/>
      <c r="R11" s="138"/>
    </row>
    <row r="12" spans="1:18" ht="12.75">
      <c r="A12" s="136"/>
      <c r="B12" s="156"/>
      <c r="C12" s="243"/>
      <c r="D12" s="242"/>
      <c r="E12" s="147"/>
      <c r="F12" s="157"/>
      <c r="G12" s="243"/>
      <c r="H12" s="231"/>
      <c r="I12" s="231"/>
      <c r="J12" s="231"/>
      <c r="K12" s="231"/>
      <c r="L12" s="231"/>
      <c r="M12" s="231"/>
      <c r="N12" s="232"/>
      <c r="O12" s="136"/>
      <c r="Q12" s="138"/>
      <c r="R12" s="138"/>
    </row>
    <row r="13" spans="1:18" ht="15.75">
      <c r="A13" s="133"/>
      <c r="B13" s="41"/>
      <c r="C13" s="41"/>
      <c r="D13" s="41"/>
      <c r="E13" s="41"/>
      <c r="F13" s="45" t="s">
        <v>245</v>
      </c>
      <c r="G13" s="60"/>
      <c r="H13" s="60"/>
      <c r="I13" s="60"/>
      <c r="J13" s="41"/>
      <c r="K13" s="41"/>
      <c r="L13" s="41"/>
      <c r="M13" s="61"/>
      <c r="N13" s="28"/>
      <c r="O13" s="142"/>
      <c r="Q13" s="138"/>
      <c r="R13" s="138"/>
    </row>
    <row r="14" spans="1:18" ht="12.75">
      <c r="A14" s="133"/>
      <c r="B14" s="117" t="s">
        <v>246</v>
      </c>
      <c r="C14" s="41"/>
      <c r="D14" s="41"/>
      <c r="E14" s="41"/>
      <c r="F14" s="158" t="s">
        <v>209</v>
      </c>
      <c r="G14" s="158" t="s">
        <v>210</v>
      </c>
      <c r="H14" s="158" t="s">
        <v>211</v>
      </c>
      <c r="I14" s="158" t="s">
        <v>212</v>
      </c>
      <c r="J14" s="158" t="s">
        <v>213</v>
      </c>
      <c r="K14" s="244" t="s">
        <v>7</v>
      </c>
      <c r="L14" s="245"/>
      <c r="M14" s="159" t="s">
        <v>214</v>
      </c>
      <c r="N14" s="160" t="s">
        <v>215</v>
      </c>
      <c r="O14" s="136"/>
      <c r="R14" s="138"/>
    </row>
    <row r="15" spans="1:18" ht="12.75">
      <c r="A15" s="136"/>
      <c r="B15" s="161" t="s">
        <v>216</v>
      </c>
      <c r="C15" s="162" t="str">
        <f>IF(C8&gt;"",C8&amp;" - "&amp;G8,"")</f>
        <v>Emil Pyykkö - Rasmus Vesalainen</v>
      </c>
      <c r="D15" s="163"/>
      <c r="E15" s="164"/>
      <c r="F15" s="77">
        <v>8</v>
      </c>
      <c r="G15" s="77">
        <v>6</v>
      </c>
      <c r="H15" s="77">
        <v>11</v>
      </c>
      <c r="I15" s="77"/>
      <c r="J15" s="77"/>
      <c r="K15" s="165">
        <f>IF(ISBLANK(F15),"",COUNTIF(F15:J15,"&gt;=0"))</f>
        <v>3</v>
      </c>
      <c r="L15" s="166">
        <f>IF(ISBLANK(F15),"",(IF(LEFT(F15,1)="-",1,0)+IF(LEFT(G15,1)="-",1,0)+IF(LEFT(H15,1)="-",1,0)+IF(LEFT(I15,1)="-",1,0)+IF(LEFT(J15,1)="-",1,0)))</f>
        <v>0</v>
      </c>
      <c r="M15" s="167">
        <f aca="true" t="shared" si="0" ref="M15:N19">IF(K15=3,1,"")</f>
        <v>1</v>
      </c>
      <c r="N15" s="168">
        <f t="shared" si="0"/>
      </c>
      <c r="O15" s="136"/>
      <c r="Q15" s="138"/>
      <c r="R15" s="138"/>
    </row>
    <row r="16" spans="1:18" ht="12.75">
      <c r="A16" s="136"/>
      <c r="B16" s="161" t="s">
        <v>217</v>
      </c>
      <c r="C16" s="163" t="str">
        <f>IF(C9&gt;"",C9&amp;" - "&amp;G9,"")</f>
        <v>Sam Khosravi - Matias Vesalainen</v>
      </c>
      <c r="D16" s="162"/>
      <c r="E16" s="164"/>
      <c r="F16" s="76">
        <v>4</v>
      </c>
      <c r="G16" s="77">
        <v>3</v>
      </c>
      <c r="H16" s="77">
        <v>2</v>
      </c>
      <c r="I16" s="77"/>
      <c r="J16" s="77"/>
      <c r="K16" s="165">
        <f>IF(ISBLANK(F16),"",COUNTIF(F16:J16,"&gt;=0"))</f>
        <v>3</v>
      </c>
      <c r="L16" s="166">
        <f>IF(ISBLANK(F16),"",(IF(LEFT(F16,1)="-",1,0)+IF(LEFT(G16,1)="-",1,0)+IF(LEFT(H16,1)="-",1,0)+IF(LEFT(I16,1)="-",1,0)+IF(LEFT(J16,1)="-",1,0)))</f>
        <v>0</v>
      </c>
      <c r="M16" s="167">
        <f t="shared" si="0"/>
        <v>1</v>
      </c>
      <c r="N16" s="168">
        <f t="shared" si="0"/>
      </c>
      <c r="O16" s="136"/>
      <c r="Q16" s="138"/>
      <c r="R16" s="138"/>
    </row>
    <row r="17" spans="1:18" ht="12.75">
      <c r="A17" s="136"/>
      <c r="B17" s="169" t="s">
        <v>247</v>
      </c>
      <c r="C17" s="170" t="s">
        <v>250</v>
      </c>
      <c r="D17" s="171" t="s">
        <v>251</v>
      </c>
      <c r="E17" s="172"/>
      <c r="F17" s="173">
        <v>-9</v>
      </c>
      <c r="G17" s="174">
        <v>6</v>
      </c>
      <c r="H17" s="175">
        <v>9</v>
      </c>
      <c r="I17" s="175">
        <v>-8</v>
      </c>
      <c r="J17" s="175">
        <v>9</v>
      </c>
      <c r="K17" s="165">
        <f>IF(ISBLANK(F17),"",COUNTIF(F17:J17,"&gt;=0"))</f>
        <v>3</v>
      </c>
      <c r="L17" s="166">
        <f>IF(ISBLANK(F17),"",(IF(LEFT(F17,1)="-",1,0)+IF(LEFT(G17,1)="-",1,0)+IF(LEFT(H17,1)="-",1,0)+IF(LEFT(I17,1)="-",1,0)+IF(LEFT(J17,1)="-",1,0)))</f>
        <v>2</v>
      </c>
      <c r="M17" s="167">
        <f t="shared" si="0"/>
        <v>1</v>
      </c>
      <c r="N17" s="168">
        <f t="shared" si="0"/>
      </c>
      <c r="O17" s="136"/>
      <c r="Q17" s="138"/>
      <c r="R17" s="138"/>
    </row>
    <row r="18" spans="1:18" ht="12.75">
      <c r="A18" s="136"/>
      <c r="B18" s="161" t="s">
        <v>224</v>
      </c>
      <c r="C18" s="163" t="str">
        <f>IF(C8&gt;"",C8&amp;" - "&amp;G9,"")</f>
        <v>Emil Pyykkö - Matias Vesalainen</v>
      </c>
      <c r="D18" s="162"/>
      <c r="E18" s="164"/>
      <c r="F18" s="103"/>
      <c r="G18" s="77"/>
      <c r="H18" s="77"/>
      <c r="I18" s="77"/>
      <c r="J18" s="110"/>
      <c r="K18" s="165">
        <f>IF(ISBLANK(F18),"",COUNTIF(F18:J18,"&gt;=0"))</f>
      </c>
      <c r="L18" s="166">
        <f>IF(ISBLANK(F18),"",(IF(LEFT(F18,1)="-",1,0)+IF(LEFT(G18,1)="-",1,0)+IF(LEFT(H18,1)="-",1,0)+IF(LEFT(I18,1)="-",1,0)+IF(LEFT(J18,1)="-",1,0)))</f>
      </c>
      <c r="M18" s="167">
        <f t="shared" si="0"/>
      </c>
      <c r="N18" s="168">
        <f t="shared" si="0"/>
      </c>
      <c r="O18" s="136"/>
      <c r="Q18" s="138"/>
      <c r="R18" s="138"/>
    </row>
    <row r="19" spans="1:18" ht="13.5" thickBot="1">
      <c r="A19" s="136"/>
      <c r="B19" s="161" t="s">
        <v>219</v>
      </c>
      <c r="C19" s="163" t="str">
        <f>IF(C9&gt;"",C9&amp;" - "&amp;G8,"")</f>
        <v>Sam Khosravi - Rasmus Vesalainen</v>
      </c>
      <c r="D19" s="162"/>
      <c r="E19" s="164"/>
      <c r="F19" s="110"/>
      <c r="G19" s="77"/>
      <c r="H19" s="110"/>
      <c r="I19" s="77"/>
      <c r="J19" s="77"/>
      <c r="K19" s="165">
        <f>IF(ISBLANK(F19),"",COUNTIF(F19:J19,"&gt;=0"))</f>
      </c>
      <c r="L19" s="176">
        <f>IF(ISBLANK(F19),"",(IF(LEFT(F19,1)="-",1,0)+IF(LEFT(G19,1)="-",1,0)+IF(LEFT(H19,1)="-",1,0)+IF(LEFT(I19,1)="-",1,0)+IF(LEFT(J19,1)="-",1,0)))</f>
      </c>
      <c r="M19" s="167">
        <f t="shared" si="0"/>
      </c>
      <c r="N19" s="168">
        <f t="shared" si="0"/>
      </c>
      <c r="O19" s="136"/>
      <c r="Q19" s="138"/>
      <c r="R19" s="138"/>
    </row>
    <row r="20" spans="1:18" ht="16.5" thickBot="1">
      <c r="A20" s="133"/>
      <c r="B20" s="41"/>
      <c r="C20" s="41"/>
      <c r="D20" s="41"/>
      <c r="E20" s="41"/>
      <c r="F20" s="41"/>
      <c r="G20" s="41"/>
      <c r="H20" s="41"/>
      <c r="I20" s="177" t="s">
        <v>225</v>
      </c>
      <c r="J20" s="178"/>
      <c r="K20" s="179">
        <f>IF(ISBLANK(D15),"",SUM(K15:K19))</f>
      </c>
      <c r="L20" s="180">
        <f>IF(ISBLANK(E15),"",SUM(L15:L19))</f>
      </c>
      <c r="M20" s="181">
        <f>IF(ISBLANK(F15),"",SUM(M15:M19))</f>
        <v>3</v>
      </c>
      <c r="N20" s="182">
        <f>IF(ISBLANK(F15),"",SUM(N15:N19))</f>
        <v>0</v>
      </c>
      <c r="O20" s="136"/>
      <c r="Q20" s="138"/>
      <c r="R20" s="138"/>
    </row>
    <row r="21" spans="1:18" ht="12.75">
      <c r="A21" s="133"/>
      <c r="B21" s="63" t="s">
        <v>226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42"/>
      <c r="Q21" s="138"/>
      <c r="R21" s="138"/>
    </row>
    <row r="22" spans="1:18" ht="12.75">
      <c r="A22" s="133"/>
      <c r="B22" s="119" t="s">
        <v>227</v>
      </c>
      <c r="C22" s="119"/>
      <c r="D22" s="119" t="s">
        <v>228</v>
      </c>
      <c r="E22" s="40"/>
      <c r="F22" s="119"/>
      <c r="G22" s="119" t="s">
        <v>35</v>
      </c>
      <c r="H22" s="40"/>
      <c r="I22" s="119"/>
      <c r="J22" s="120" t="s">
        <v>229</v>
      </c>
      <c r="K22" s="28"/>
      <c r="L22" s="41"/>
      <c r="M22" s="41"/>
      <c r="N22" s="41"/>
      <c r="O22" s="142"/>
      <c r="Q22" s="138"/>
      <c r="R22" s="138"/>
    </row>
    <row r="23" spans="1:18" ht="18.75" thickBot="1">
      <c r="A23" s="133"/>
      <c r="B23" s="41"/>
      <c r="C23" s="41"/>
      <c r="D23" s="41"/>
      <c r="E23" s="41"/>
      <c r="F23" s="41"/>
      <c r="G23" s="41"/>
      <c r="H23" s="41"/>
      <c r="I23" s="41"/>
      <c r="J23" s="246" t="str">
        <f>IF(M20=3,C7,IF(N20=3,G7,""))</f>
        <v>TIP-70</v>
      </c>
      <c r="K23" s="247"/>
      <c r="L23" s="247"/>
      <c r="M23" s="247"/>
      <c r="N23" s="248"/>
      <c r="O23" s="136"/>
      <c r="Q23" s="138"/>
      <c r="R23" s="138"/>
    </row>
    <row r="24" spans="1:18" ht="18">
      <c r="A24" s="183"/>
      <c r="B24" s="184"/>
      <c r="C24" s="184"/>
      <c r="D24" s="184"/>
      <c r="E24" s="184"/>
      <c r="F24" s="184"/>
      <c r="G24" s="184"/>
      <c r="H24" s="184"/>
      <c r="I24" s="184"/>
      <c r="J24" s="185"/>
      <c r="K24" s="185"/>
      <c r="L24" s="185"/>
      <c r="M24" s="185"/>
      <c r="N24" s="185"/>
      <c r="O24" s="186"/>
      <c r="Q24" s="138"/>
      <c r="R24" s="138"/>
    </row>
    <row r="25" spans="2:18" ht="12.75">
      <c r="B25" s="125" t="s">
        <v>248</v>
      </c>
      <c r="Q25" s="138"/>
      <c r="R25" s="138"/>
    </row>
    <row r="37" spans="1:17" ht="15.75">
      <c r="A37" s="128"/>
      <c r="B37" s="129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Q37" s="43" t="s">
        <v>236</v>
      </c>
    </row>
    <row r="38" spans="1:17" ht="15.75">
      <c r="A38" s="133"/>
      <c r="B38" s="28"/>
      <c r="C38" s="63" t="s">
        <v>237</v>
      </c>
      <c r="D38" s="41"/>
      <c r="E38" s="41"/>
      <c r="F38" s="28"/>
      <c r="G38" s="134" t="s">
        <v>190</v>
      </c>
      <c r="H38" s="135"/>
      <c r="I38" s="230" t="s">
        <v>234</v>
      </c>
      <c r="J38" s="231"/>
      <c r="K38" s="231"/>
      <c r="L38" s="231"/>
      <c r="M38" s="231"/>
      <c r="N38" s="232"/>
      <c r="O38" s="136"/>
      <c r="Q38" s="43" t="s">
        <v>238</v>
      </c>
    </row>
    <row r="39" spans="1:18" ht="20.25">
      <c r="A39" s="133"/>
      <c r="B39" s="42"/>
      <c r="C39" s="137" t="s">
        <v>239</v>
      </c>
      <c r="D39" s="41"/>
      <c r="E39" s="41"/>
      <c r="F39" s="28"/>
      <c r="G39" s="134" t="s">
        <v>192</v>
      </c>
      <c r="H39" s="135"/>
      <c r="I39" s="230" t="s">
        <v>235</v>
      </c>
      <c r="J39" s="231"/>
      <c r="K39" s="231"/>
      <c r="L39" s="231"/>
      <c r="M39" s="231"/>
      <c r="N39" s="232"/>
      <c r="O39" s="136"/>
      <c r="Q39" s="138"/>
      <c r="R39" s="138"/>
    </row>
    <row r="40" spans="1:18" ht="12.75">
      <c r="A40" s="133"/>
      <c r="B40" s="41"/>
      <c r="C40" s="139" t="s">
        <v>240</v>
      </c>
      <c r="D40" s="41"/>
      <c r="E40" s="41"/>
      <c r="F40" s="41"/>
      <c r="G40" s="134" t="s">
        <v>194</v>
      </c>
      <c r="H40" s="140"/>
      <c r="I40" s="230" t="s">
        <v>1</v>
      </c>
      <c r="J40" s="230"/>
      <c r="K40" s="230"/>
      <c r="L40" s="230"/>
      <c r="M40" s="230"/>
      <c r="N40" s="233"/>
      <c r="O40" s="136"/>
      <c r="Q40" s="138"/>
      <c r="R40" s="138"/>
    </row>
    <row r="41" spans="1:18" ht="15.75">
      <c r="A41" s="133"/>
      <c r="B41" s="41"/>
      <c r="C41" s="41"/>
      <c r="D41" s="41"/>
      <c r="E41" s="41"/>
      <c r="F41" s="41"/>
      <c r="G41" s="134" t="s">
        <v>241</v>
      </c>
      <c r="H41" s="135"/>
      <c r="I41" s="234">
        <v>42126</v>
      </c>
      <c r="J41" s="235"/>
      <c r="K41" s="235"/>
      <c r="L41" s="141" t="s">
        <v>242</v>
      </c>
      <c r="M41" s="236"/>
      <c r="N41" s="233"/>
      <c r="O41" s="136"/>
      <c r="Q41" s="138"/>
      <c r="R41" s="138"/>
    </row>
    <row r="42" spans="1:18" ht="12.75">
      <c r="A42" s="133"/>
      <c r="B42" s="28"/>
      <c r="C42" s="60" t="s">
        <v>243</v>
      </c>
      <c r="D42" s="41"/>
      <c r="E42" s="41"/>
      <c r="F42" s="41"/>
      <c r="G42" s="60" t="s">
        <v>243</v>
      </c>
      <c r="H42" s="41"/>
      <c r="I42" s="41"/>
      <c r="J42" s="41"/>
      <c r="K42" s="41"/>
      <c r="L42" s="41"/>
      <c r="M42" s="41"/>
      <c r="N42" s="41"/>
      <c r="O42" s="142"/>
      <c r="Q42" s="138"/>
      <c r="R42" s="138"/>
    </row>
    <row r="43" spans="1:18" ht="15.75">
      <c r="A43" s="136"/>
      <c r="B43" s="143" t="s">
        <v>199</v>
      </c>
      <c r="C43" s="237" t="s">
        <v>13</v>
      </c>
      <c r="D43" s="238"/>
      <c r="E43" s="144"/>
      <c r="F43" s="145" t="s">
        <v>200</v>
      </c>
      <c r="G43" s="237" t="s">
        <v>22</v>
      </c>
      <c r="H43" s="239"/>
      <c r="I43" s="239"/>
      <c r="J43" s="239"/>
      <c r="K43" s="239"/>
      <c r="L43" s="239"/>
      <c r="M43" s="239"/>
      <c r="N43" s="240"/>
      <c r="O43" s="136"/>
      <c r="Q43" s="138"/>
      <c r="R43" s="138"/>
    </row>
    <row r="44" spans="1:18" ht="12.75">
      <c r="A44" s="136"/>
      <c r="B44" s="146" t="s">
        <v>201</v>
      </c>
      <c r="C44" s="241" t="s">
        <v>28</v>
      </c>
      <c r="D44" s="242"/>
      <c r="E44" s="147"/>
      <c r="F44" s="148" t="s">
        <v>202</v>
      </c>
      <c r="G44" s="241" t="s">
        <v>252</v>
      </c>
      <c r="H44" s="231"/>
      <c r="I44" s="231"/>
      <c r="J44" s="231"/>
      <c r="K44" s="231"/>
      <c r="L44" s="231"/>
      <c r="M44" s="231"/>
      <c r="N44" s="232"/>
      <c r="O44" s="136"/>
      <c r="Q44" s="138"/>
      <c r="R44" s="138"/>
    </row>
    <row r="45" spans="1:18" ht="12.75">
      <c r="A45" s="136"/>
      <c r="B45" s="149" t="s">
        <v>203</v>
      </c>
      <c r="C45" s="241" t="s">
        <v>27</v>
      </c>
      <c r="D45" s="242"/>
      <c r="E45" s="147"/>
      <c r="F45" s="150" t="s">
        <v>204</v>
      </c>
      <c r="G45" s="241" t="s">
        <v>26</v>
      </c>
      <c r="H45" s="231"/>
      <c r="I45" s="231"/>
      <c r="J45" s="231"/>
      <c r="K45" s="231"/>
      <c r="L45" s="231"/>
      <c r="M45" s="231"/>
      <c r="N45" s="232"/>
      <c r="O45" s="136"/>
      <c r="Q45" s="138"/>
      <c r="R45" s="138"/>
    </row>
    <row r="46" spans="1:18" ht="12.75">
      <c r="A46" s="133"/>
      <c r="B46" s="151" t="s">
        <v>244</v>
      </c>
      <c r="C46" s="152"/>
      <c r="D46" s="153" t="s">
        <v>250</v>
      </c>
      <c r="E46" s="154"/>
      <c r="F46" s="151" t="s">
        <v>244</v>
      </c>
      <c r="G46" s="155"/>
      <c r="H46" s="155"/>
      <c r="I46" s="155" t="s">
        <v>251</v>
      </c>
      <c r="J46" s="155"/>
      <c r="K46" s="155"/>
      <c r="L46" s="155"/>
      <c r="M46" s="155"/>
      <c r="N46" s="155"/>
      <c r="O46" s="142"/>
      <c r="Q46" s="138"/>
      <c r="R46" s="138"/>
    </row>
    <row r="47" spans="1:18" ht="12.75">
      <c r="A47" s="136"/>
      <c r="B47" s="146"/>
      <c r="C47" s="243"/>
      <c r="D47" s="242"/>
      <c r="E47" s="147"/>
      <c r="F47" s="148"/>
      <c r="G47" s="243"/>
      <c r="H47" s="231"/>
      <c r="I47" s="231"/>
      <c r="J47" s="231"/>
      <c r="K47" s="231"/>
      <c r="L47" s="231"/>
      <c r="M47" s="231"/>
      <c r="N47" s="232"/>
      <c r="O47" s="136"/>
      <c r="Q47" s="138"/>
      <c r="R47" s="138"/>
    </row>
    <row r="48" spans="1:18" ht="12.75">
      <c r="A48" s="136"/>
      <c r="B48" s="156"/>
      <c r="C48" s="243"/>
      <c r="D48" s="242"/>
      <c r="E48" s="147"/>
      <c r="F48" s="157"/>
      <c r="G48" s="243"/>
      <c r="H48" s="231"/>
      <c r="I48" s="231"/>
      <c r="J48" s="231"/>
      <c r="K48" s="231"/>
      <c r="L48" s="231"/>
      <c r="M48" s="231"/>
      <c r="N48" s="232"/>
      <c r="O48" s="136"/>
      <c r="Q48" s="138"/>
      <c r="R48" s="138"/>
    </row>
    <row r="49" spans="1:18" ht="15.75">
      <c r="A49" s="133"/>
      <c r="B49" s="41"/>
      <c r="C49" s="41"/>
      <c r="D49" s="41"/>
      <c r="E49" s="41"/>
      <c r="F49" s="45" t="s">
        <v>245</v>
      </c>
      <c r="G49" s="60"/>
      <c r="H49" s="60"/>
      <c r="I49" s="60"/>
      <c r="J49" s="41"/>
      <c r="K49" s="41"/>
      <c r="L49" s="41"/>
      <c r="M49" s="61"/>
      <c r="N49" s="28"/>
      <c r="O49" s="142"/>
      <c r="Q49" s="138"/>
      <c r="R49" s="138"/>
    </row>
    <row r="50" spans="1:18" ht="12.75">
      <c r="A50" s="133"/>
      <c r="B50" s="117" t="s">
        <v>246</v>
      </c>
      <c r="C50" s="41"/>
      <c r="D50" s="41"/>
      <c r="E50" s="41"/>
      <c r="F50" s="158" t="s">
        <v>209</v>
      </c>
      <c r="G50" s="158" t="s">
        <v>210</v>
      </c>
      <c r="H50" s="158" t="s">
        <v>211</v>
      </c>
      <c r="I50" s="158" t="s">
        <v>212</v>
      </c>
      <c r="J50" s="158" t="s">
        <v>213</v>
      </c>
      <c r="K50" s="244" t="s">
        <v>7</v>
      </c>
      <c r="L50" s="245"/>
      <c r="M50" s="159" t="s">
        <v>214</v>
      </c>
      <c r="N50" s="160" t="s">
        <v>215</v>
      </c>
      <c r="O50" s="136"/>
      <c r="R50" s="138"/>
    </row>
    <row r="51" spans="1:18" ht="12.75">
      <c r="A51" s="136"/>
      <c r="B51" s="161" t="s">
        <v>216</v>
      </c>
      <c r="C51" s="162" t="str">
        <f>IF(C44&gt;"",C44&amp;" - "&amp;G44,"")</f>
        <v>Aleksi Räsänen - Eelis Heikkilä</v>
      </c>
      <c r="D51" s="163"/>
      <c r="E51" s="164"/>
      <c r="F51" s="77">
        <v>4</v>
      </c>
      <c r="G51" s="77">
        <v>4</v>
      </c>
      <c r="H51" s="77">
        <v>6</v>
      </c>
      <c r="I51" s="77"/>
      <c r="J51" s="77"/>
      <c r="K51" s="165">
        <f>IF(ISBLANK(F51),"",COUNTIF(F51:J51,"&gt;=0"))</f>
        <v>3</v>
      </c>
      <c r="L51" s="166">
        <f>IF(ISBLANK(F51),"",(IF(LEFT(F51,1)="-",1,0)+IF(LEFT(G51,1)="-",1,0)+IF(LEFT(H51,1)="-",1,0)+IF(LEFT(I51,1)="-",1,0)+IF(LEFT(J51,1)="-",1,0)))</f>
        <v>0</v>
      </c>
      <c r="M51" s="167">
        <f aca="true" t="shared" si="1" ref="M51:N55">IF(K51=3,1,"")</f>
        <v>1</v>
      </c>
      <c r="N51" s="168">
        <f t="shared" si="1"/>
      </c>
      <c r="O51" s="136"/>
      <c r="Q51" s="138"/>
      <c r="R51" s="138"/>
    </row>
    <row r="52" spans="1:18" ht="12.75">
      <c r="A52" s="136"/>
      <c r="B52" s="161" t="s">
        <v>217</v>
      </c>
      <c r="C52" s="163" t="str">
        <f>IF(C45&gt;"",C45&amp;" - "&amp;G45,"")</f>
        <v>Arttu Pihkala - Paavo Collanus</v>
      </c>
      <c r="D52" s="162"/>
      <c r="E52" s="164"/>
      <c r="F52" s="76">
        <v>11</v>
      </c>
      <c r="G52" s="77">
        <v>5</v>
      </c>
      <c r="H52" s="77">
        <v>6</v>
      </c>
      <c r="I52" s="77"/>
      <c r="J52" s="77"/>
      <c r="K52" s="165">
        <f>IF(ISBLANK(F52),"",COUNTIF(F52:J52,"&gt;=0"))</f>
        <v>3</v>
      </c>
      <c r="L52" s="166">
        <f>IF(ISBLANK(F52),"",(IF(LEFT(F52,1)="-",1,0)+IF(LEFT(G52,1)="-",1,0)+IF(LEFT(H52,1)="-",1,0)+IF(LEFT(I52,1)="-",1,0)+IF(LEFT(J52,1)="-",1,0)))</f>
        <v>0</v>
      </c>
      <c r="M52" s="167">
        <f t="shared" si="1"/>
        <v>1</v>
      </c>
      <c r="N52" s="168">
        <f t="shared" si="1"/>
      </c>
      <c r="O52" s="136"/>
      <c r="Q52" s="138"/>
      <c r="R52" s="138"/>
    </row>
    <row r="53" spans="1:18" ht="12.75">
      <c r="A53" s="136"/>
      <c r="B53" s="169" t="s">
        <v>247</v>
      </c>
      <c r="C53" s="170" t="s">
        <v>250</v>
      </c>
      <c r="D53" s="171" t="s">
        <v>251</v>
      </c>
      <c r="E53" s="172"/>
      <c r="F53" s="173">
        <v>2</v>
      </c>
      <c r="G53" s="174">
        <v>2</v>
      </c>
      <c r="H53" s="175">
        <v>4</v>
      </c>
      <c r="I53" s="175"/>
      <c r="J53" s="175"/>
      <c r="K53" s="165">
        <f>IF(ISBLANK(F53),"",COUNTIF(F53:J53,"&gt;=0"))</f>
        <v>3</v>
      </c>
      <c r="L53" s="166">
        <f>IF(ISBLANK(F53),"",(IF(LEFT(F53,1)="-",1,0)+IF(LEFT(G53,1)="-",1,0)+IF(LEFT(H53,1)="-",1,0)+IF(LEFT(I53,1)="-",1,0)+IF(LEFT(J53,1)="-",1,0)))</f>
        <v>0</v>
      </c>
      <c r="M53" s="167">
        <f t="shared" si="1"/>
        <v>1</v>
      </c>
      <c r="N53" s="168">
        <f t="shared" si="1"/>
      </c>
      <c r="O53" s="136"/>
      <c r="Q53" s="138"/>
      <c r="R53" s="138"/>
    </row>
    <row r="54" spans="1:18" ht="12.75">
      <c r="A54" s="136"/>
      <c r="B54" s="161" t="s">
        <v>224</v>
      </c>
      <c r="C54" s="163" t="str">
        <f>IF(C44&gt;"",C44&amp;" - "&amp;G45,"")</f>
        <v>Aleksi Räsänen - Paavo Collanus</v>
      </c>
      <c r="D54" s="162"/>
      <c r="E54" s="164"/>
      <c r="F54" s="103"/>
      <c r="G54" s="77"/>
      <c r="H54" s="77"/>
      <c r="I54" s="77"/>
      <c r="J54" s="110"/>
      <c r="K54" s="165">
        <f>IF(ISBLANK(F54),"",COUNTIF(F54:J54,"&gt;=0"))</f>
      </c>
      <c r="L54" s="166">
        <f>IF(ISBLANK(F54),"",(IF(LEFT(F54,1)="-",1,0)+IF(LEFT(G54,1)="-",1,0)+IF(LEFT(H54,1)="-",1,0)+IF(LEFT(I54,1)="-",1,0)+IF(LEFT(J54,1)="-",1,0)))</f>
      </c>
      <c r="M54" s="167">
        <f t="shared" si="1"/>
      </c>
      <c r="N54" s="168">
        <f t="shared" si="1"/>
      </c>
      <c r="O54" s="136"/>
      <c r="Q54" s="138"/>
      <c r="R54" s="138"/>
    </row>
    <row r="55" spans="1:18" ht="13.5" thickBot="1">
      <c r="A55" s="136"/>
      <c r="B55" s="161" t="s">
        <v>219</v>
      </c>
      <c r="C55" s="163" t="str">
        <f>IF(C45&gt;"",C45&amp;" - "&amp;G44,"")</f>
        <v>Arttu Pihkala - Eelis Heikkilä</v>
      </c>
      <c r="D55" s="162"/>
      <c r="E55" s="164"/>
      <c r="F55" s="110"/>
      <c r="G55" s="77"/>
      <c r="H55" s="110"/>
      <c r="I55" s="77"/>
      <c r="J55" s="77"/>
      <c r="K55" s="165">
        <f>IF(ISBLANK(F55),"",COUNTIF(F55:J55,"&gt;=0"))</f>
      </c>
      <c r="L55" s="176">
        <f>IF(ISBLANK(F55),"",(IF(LEFT(F55,1)="-",1,0)+IF(LEFT(G55,1)="-",1,0)+IF(LEFT(H55,1)="-",1,0)+IF(LEFT(I55,1)="-",1,0)+IF(LEFT(J55,1)="-",1,0)))</f>
      </c>
      <c r="M55" s="167">
        <f t="shared" si="1"/>
      </c>
      <c r="N55" s="168">
        <f t="shared" si="1"/>
      </c>
      <c r="O55" s="136"/>
      <c r="Q55" s="138"/>
      <c r="R55" s="138"/>
    </row>
    <row r="56" spans="1:18" ht="16.5" thickBot="1">
      <c r="A56" s="133"/>
      <c r="B56" s="41"/>
      <c r="C56" s="41"/>
      <c r="D56" s="41"/>
      <c r="E56" s="41"/>
      <c r="F56" s="41"/>
      <c r="G56" s="41"/>
      <c r="H56" s="41"/>
      <c r="I56" s="177" t="s">
        <v>225</v>
      </c>
      <c r="J56" s="178"/>
      <c r="K56" s="179">
        <f>IF(ISBLANK(D51),"",SUM(K51:K55))</f>
      </c>
      <c r="L56" s="180">
        <f>IF(ISBLANK(E51),"",SUM(L51:L55))</f>
      </c>
      <c r="M56" s="181">
        <f>IF(ISBLANK(F51),"",SUM(M51:M55))</f>
        <v>3</v>
      </c>
      <c r="N56" s="182">
        <f>IF(ISBLANK(F51),"",SUM(N51:N55))</f>
        <v>0</v>
      </c>
      <c r="O56" s="136"/>
      <c r="Q56" s="138"/>
      <c r="R56" s="138"/>
    </row>
    <row r="57" spans="1:18" ht="12.75">
      <c r="A57" s="133"/>
      <c r="B57" s="63" t="s">
        <v>226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42"/>
      <c r="Q57" s="138"/>
      <c r="R57" s="138"/>
    </row>
    <row r="58" spans="1:18" ht="12.75">
      <c r="A58" s="133"/>
      <c r="B58" s="119" t="s">
        <v>227</v>
      </c>
      <c r="C58" s="119"/>
      <c r="D58" s="119" t="s">
        <v>228</v>
      </c>
      <c r="E58" s="40"/>
      <c r="F58" s="119"/>
      <c r="G58" s="119" t="s">
        <v>35</v>
      </c>
      <c r="H58" s="40"/>
      <c r="I58" s="119"/>
      <c r="J58" s="120" t="s">
        <v>229</v>
      </c>
      <c r="K58" s="28"/>
      <c r="L58" s="41"/>
      <c r="M58" s="41"/>
      <c r="N58" s="41"/>
      <c r="O58" s="142"/>
      <c r="Q58" s="138"/>
      <c r="R58" s="138"/>
    </row>
    <row r="59" spans="1:18" ht="18.75" thickBot="1">
      <c r="A59" s="133"/>
      <c r="B59" s="41"/>
      <c r="C59" s="41"/>
      <c r="D59" s="41"/>
      <c r="E59" s="41"/>
      <c r="F59" s="41"/>
      <c r="G59" s="41"/>
      <c r="H59" s="41"/>
      <c r="I59" s="41"/>
      <c r="J59" s="246" t="str">
        <f>IF(M56=3,C43,IF(N56=3,G43,""))</f>
        <v>PT Espoo</v>
      </c>
      <c r="K59" s="247"/>
      <c r="L59" s="247"/>
      <c r="M59" s="247"/>
      <c r="N59" s="248"/>
      <c r="O59" s="136"/>
      <c r="Q59" s="138"/>
      <c r="R59" s="138"/>
    </row>
    <row r="60" spans="1:18" ht="18">
      <c r="A60" s="183"/>
      <c r="B60" s="184"/>
      <c r="C60" s="184"/>
      <c r="D60" s="184"/>
      <c r="E60" s="184"/>
      <c r="F60" s="184"/>
      <c r="G60" s="184"/>
      <c r="H60" s="184"/>
      <c r="I60" s="184"/>
      <c r="J60" s="185"/>
      <c r="K60" s="185"/>
      <c r="L60" s="185"/>
      <c r="M60" s="185"/>
      <c r="N60" s="185"/>
      <c r="O60" s="186"/>
      <c r="Q60" s="138"/>
      <c r="R60" s="138"/>
    </row>
    <row r="61" spans="2:18" ht="12.75">
      <c r="B61" s="125" t="s">
        <v>248</v>
      </c>
      <c r="Q61" s="138"/>
      <c r="R61" s="138"/>
    </row>
    <row r="73" spans="1:17" ht="15.75">
      <c r="A73" s="128"/>
      <c r="B73" s="129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Q73" s="43" t="s">
        <v>236</v>
      </c>
    </row>
    <row r="74" spans="1:17" ht="15.75">
      <c r="A74" s="133"/>
      <c r="B74" s="28"/>
      <c r="C74" s="63" t="s">
        <v>237</v>
      </c>
      <c r="D74" s="41"/>
      <c r="E74" s="41"/>
      <c r="F74" s="28"/>
      <c r="G74" s="134" t="s">
        <v>190</v>
      </c>
      <c r="H74" s="135"/>
      <c r="I74" s="230" t="s">
        <v>234</v>
      </c>
      <c r="J74" s="231"/>
      <c r="K74" s="231"/>
      <c r="L74" s="231"/>
      <c r="M74" s="231"/>
      <c r="N74" s="232"/>
      <c r="O74" s="136"/>
      <c r="Q74" s="43" t="s">
        <v>238</v>
      </c>
    </row>
    <row r="75" spans="1:18" ht="20.25">
      <c r="A75" s="133"/>
      <c r="B75" s="42"/>
      <c r="C75" s="137" t="s">
        <v>239</v>
      </c>
      <c r="D75" s="41"/>
      <c r="E75" s="41"/>
      <c r="F75" s="28"/>
      <c r="G75" s="134" t="s">
        <v>192</v>
      </c>
      <c r="H75" s="135"/>
      <c r="I75" s="230" t="s">
        <v>235</v>
      </c>
      <c r="J75" s="231"/>
      <c r="K75" s="231"/>
      <c r="L75" s="231"/>
      <c r="M75" s="231"/>
      <c r="N75" s="232"/>
      <c r="O75" s="136"/>
      <c r="Q75" s="138"/>
      <c r="R75" s="138"/>
    </row>
    <row r="76" spans="1:18" ht="12.75">
      <c r="A76" s="133"/>
      <c r="B76" s="41"/>
      <c r="C76" s="139" t="s">
        <v>240</v>
      </c>
      <c r="D76" s="41"/>
      <c r="E76" s="41"/>
      <c r="F76" s="41"/>
      <c r="G76" s="134" t="s">
        <v>194</v>
      </c>
      <c r="H76" s="140"/>
      <c r="I76" s="230" t="s">
        <v>1</v>
      </c>
      <c r="J76" s="230"/>
      <c r="K76" s="230"/>
      <c r="L76" s="230"/>
      <c r="M76" s="230"/>
      <c r="N76" s="233"/>
      <c r="O76" s="136"/>
      <c r="Q76" s="138"/>
      <c r="R76" s="138"/>
    </row>
    <row r="77" spans="1:18" ht="15.75">
      <c r="A77" s="133"/>
      <c r="B77" s="41"/>
      <c r="C77" s="41"/>
      <c r="D77" s="41"/>
      <c r="E77" s="41"/>
      <c r="F77" s="41"/>
      <c r="G77" s="134" t="s">
        <v>241</v>
      </c>
      <c r="H77" s="135"/>
      <c r="I77" s="234">
        <v>42126</v>
      </c>
      <c r="J77" s="235"/>
      <c r="K77" s="235"/>
      <c r="L77" s="141" t="s">
        <v>242</v>
      </c>
      <c r="M77" s="236"/>
      <c r="N77" s="233"/>
      <c r="O77" s="136"/>
      <c r="Q77" s="138"/>
      <c r="R77" s="138"/>
    </row>
    <row r="78" spans="1:18" ht="12.75">
      <c r="A78" s="133"/>
      <c r="B78" s="28"/>
      <c r="C78" s="60" t="s">
        <v>243</v>
      </c>
      <c r="D78" s="41"/>
      <c r="E78" s="41"/>
      <c r="F78" s="41"/>
      <c r="G78" s="60" t="s">
        <v>243</v>
      </c>
      <c r="H78" s="41"/>
      <c r="I78" s="41"/>
      <c r="J78" s="41"/>
      <c r="K78" s="41"/>
      <c r="L78" s="41"/>
      <c r="M78" s="41"/>
      <c r="N78" s="41"/>
      <c r="O78" s="142"/>
      <c r="Q78" s="138"/>
      <c r="R78" s="138"/>
    </row>
    <row r="79" spans="1:18" ht="15.75">
      <c r="A79" s="136"/>
      <c r="B79" s="143" t="s">
        <v>199</v>
      </c>
      <c r="C79" s="237" t="s">
        <v>13</v>
      </c>
      <c r="D79" s="238"/>
      <c r="E79" s="144"/>
      <c r="F79" s="145" t="s">
        <v>200</v>
      </c>
      <c r="G79" s="237" t="s">
        <v>17</v>
      </c>
      <c r="H79" s="239"/>
      <c r="I79" s="239"/>
      <c r="J79" s="239"/>
      <c r="K79" s="239"/>
      <c r="L79" s="239"/>
      <c r="M79" s="239"/>
      <c r="N79" s="240"/>
      <c r="O79" s="136"/>
      <c r="Q79" s="138"/>
      <c r="R79" s="138"/>
    </row>
    <row r="80" spans="1:18" ht="12.75">
      <c r="A80" s="136"/>
      <c r="B80" s="146" t="s">
        <v>201</v>
      </c>
      <c r="C80" s="241" t="s">
        <v>27</v>
      </c>
      <c r="D80" s="242"/>
      <c r="E80" s="147"/>
      <c r="F80" s="148" t="s">
        <v>202</v>
      </c>
      <c r="G80" s="241" t="s">
        <v>18</v>
      </c>
      <c r="H80" s="231"/>
      <c r="I80" s="231"/>
      <c r="J80" s="231"/>
      <c r="K80" s="231"/>
      <c r="L80" s="231"/>
      <c r="M80" s="231"/>
      <c r="N80" s="232"/>
      <c r="O80" s="136"/>
      <c r="Q80" s="138"/>
      <c r="R80" s="138"/>
    </row>
    <row r="81" spans="1:18" ht="12.75">
      <c r="A81" s="136"/>
      <c r="B81" s="149" t="s">
        <v>203</v>
      </c>
      <c r="C81" s="241" t="s">
        <v>28</v>
      </c>
      <c r="D81" s="242"/>
      <c r="E81" s="147"/>
      <c r="F81" s="150" t="s">
        <v>204</v>
      </c>
      <c r="G81" s="241" t="s">
        <v>19</v>
      </c>
      <c r="H81" s="231"/>
      <c r="I81" s="231"/>
      <c r="J81" s="231"/>
      <c r="K81" s="231"/>
      <c r="L81" s="231"/>
      <c r="M81" s="231"/>
      <c r="N81" s="232"/>
      <c r="O81" s="136"/>
      <c r="Q81" s="138"/>
      <c r="R81" s="138"/>
    </row>
    <row r="82" spans="1:18" ht="12.75">
      <c r="A82" s="133"/>
      <c r="B82" s="151" t="s">
        <v>244</v>
      </c>
      <c r="C82" s="152"/>
      <c r="D82" s="153" t="s">
        <v>250</v>
      </c>
      <c r="E82" s="154"/>
      <c r="F82" s="151" t="s">
        <v>244</v>
      </c>
      <c r="G82" s="155"/>
      <c r="H82" s="155"/>
      <c r="I82" s="155" t="s">
        <v>251</v>
      </c>
      <c r="J82" s="155"/>
      <c r="K82" s="155"/>
      <c r="L82" s="155"/>
      <c r="M82" s="155"/>
      <c r="N82" s="155"/>
      <c r="O82" s="142"/>
      <c r="Q82" s="138"/>
      <c r="R82" s="138"/>
    </row>
    <row r="83" spans="1:18" ht="12.75">
      <c r="A83" s="136"/>
      <c r="B83" s="146"/>
      <c r="C83" s="243"/>
      <c r="D83" s="242"/>
      <c r="E83" s="147"/>
      <c r="F83" s="148"/>
      <c r="G83" s="243"/>
      <c r="H83" s="231"/>
      <c r="I83" s="231"/>
      <c r="J83" s="231"/>
      <c r="K83" s="231"/>
      <c r="L83" s="231"/>
      <c r="M83" s="231"/>
      <c r="N83" s="232"/>
      <c r="O83" s="136"/>
      <c r="Q83" s="138"/>
      <c r="R83" s="138"/>
    </row>
    <row r="84" spans="1:18" ht="12.75">
      <c r="A84" s="136"/>
      <c r="B84" s="156"/>
      <c r="C84" s="243"/>
      <c r="D84" s="242"/>
      <c r="E84" s="147"/>
      <c r="F84" s="157"/>
      <c r="G84" s="243"/>
      <c r="H84" s="231"/>
      <c r="I84" s="231"/>
      <c r="J84" s="231"/>
      <c r="K84" s="231"/>
      <c r="L84" s="231"/>
      <c r="M84" s="231"/>
      <c r="N84" s="232"/>
      <c r="O84" s="136"/>
      <c r="Q84" s="138"/>
      <c r="R84" s="138"/>
    </row>
    <row r="85" spans="1:18" ht="15.75">
      <c r="A85" s="133"/>
      <c r="B85" s="41"/>
      <c r="C85" s="41"/>
      <c r="D85" s="41"/>
      <c r="E85" s="41"/>
      <c r="F85" s="45" t="s">
        <v>245</v>
      </c>
      <c r="G85" s="60"/>
      <c r="H85" s="60"/>
      <c r="I85" s="60"/>
      <c r="J85" s="41"/>
      <c r="K85" s="41"/>
      <c r="L85" s="41"/>
      <c r="M85" s="61"/>
      <c r="N85" s="28"/>
      <c r="O85" s="142"/>
      <c r="Q85" s="138"/>
      <c r="R85" s="138"/>
    </row>
    <row r="86" spans="1:18" ht="12.75">
      <c r="A86" s="133"/>
      <c r="B86" s="117" t="s">
        <v>246</v>
      </c>
      <c r="C86" s="41"/>
      <c r="D86" s="41"/>
      <c r="E86" s="41"/>
      <c r="F86" s="158" t="s">
        <v>209</v>
      </c>
      <c r="G86" s="158" t="s">
        <v>210</v>
      </c>
      <c r="H86" s="158" t="s">
        <v>211</v>
      </c>
      <c r="I86" s="158" t="s">
        <v>212</v>
      </c>
      <c r="J86" s="158" t="s">
        <v>213</v>
      </c>
      <c r="K86" s="244" t="s">
        <v>7</v>
      </c>
      <c r="L86" s="245"/>
      <c r="M86" s="159" t="s">
        <v>214</v>
      </c>
      <c r="N86" s="160" t="s">
        <v>215</v>
      </c>
      <c r="O86" s="136"/>
      <c r="R86" s="138"/>
    </row>
    <row r="87" spans="1:18" ht="12.75">
      <c r="A87" s="136"/>
      <c r="B87" s="161" t="s">
        <v>216</v>
      </c>
      <c r="C87" s="162" t="str">
        <f>IF(C80&gt;"",C80&amp;" - "&amp;G80,"")</f>
        <v>Arttu Pihkala - Rasmus Vesalainen</v>
      </c>
      <c r="D87" s="163"/>
      <c r="E87" s="164"/>
      <c r="F87" s="77">
        <v>2</v>
      </c>
      <c r="G87" s="77">
        <v>2</v>
      </c>
      <c r="H87" s="77">
        <v>4</v>
      </c>
      <c r="I87" s="77"/>
      <c r="J87" s="77"/>
      <c r="K87" s="165">
        <f>IF(ISBLANK(F87),"",COUNTIF(F87:J87,"&gt;=0"))</f>
        <v>3</v>
      </c>
      <c r="L87" s="166">
        <f>IF(ISBLANK(F87),"",(IF(LEFT(F87,1)="-",1,0)+IF(LEFT(G87,1)="-",1,0)+IF(LEFT(H87,1)="-",1,0)+IF(LEFT(I87,1)="-",1,0)+IF(LEFT(J87,1)="-",1,0)))</f>
        <v>0</v>
      </c>
      <c r="M87" s="167">
        <f aca="true" t="shared" si="2" ref="M87:N91">IF(K87=3,1,"")</f>
        <v>1</v>
      </c>
      <c r="N87" s="168">
        <f t="shared" si="2"/>
      </c>
      <c r="O87" s="136"/>
      <c r="Q87" s="138"/>
      <c r="R87" s="138"/>
    </row>
    <row r="88" spans="1:18" ht="12.75">
      <c r="A88" s="136"/>
      <c r="B88" s="161" t="s">
        <v>217</v>
      </c>
      <c r="C88" s="163" t="str">
        <f>IF(C81&gt;"",C81&amp;" - "&amp;G81,"")</f>
        <v>Aleksi Räsänen - Matias Vesalainen</v>
      </c>
      <c r="D88" s="162"/>
      <c r="E88" s="164"/>
      <c r="F88" s="76">
        <v>8</v>
      </c>
      <c r="G88" s="77">
        <v>6</v>
      </c>
      <c r="H88" s="77">
        <v>7</v>
      </c>
      <c r="I88" s="77"/>
      <c r="J88" s="77"/>
      <c r="K88" s="165">
        <f>IF(ISBLANK(F88),"",COUNTIF(F88:J88,"&gt;=0"))</f>
        <v>3</v>
      </c>
      <c r="L88" s="166">
        <f>IF(ISBLANK(F88),"",(IF(LEFT(F88,1)="-",1,0)+IF(LEFT(G88,1)="-",1,0)+IF(LEFT(H88,1)="-",1,0)+IF(LEFT(I88,1)="-",1,0)+IF(LEFT(J88,1)="-",1,0)))</f>
        <v>0</v>
      </c>
      <c r="M88" s="167">
        <f t="shared" si="2"/>
        <v>1</v>
      </c>
      <c r="N88" s="168">
        <f t="shared" si="2"/>
      </c>
      <c r="O88" s="136"/>
      <c r="Q88" s="138"/>
      <c r="R88" s="138"/>
    </row>
    <row r="89" spans="1:18" ht="12.75">
      <c r="A89" s="136"/>
      <c r="B89" s="169" t="s">
        <v>247</v>
      </c>
      <c r="C89" s="170" t="s">
        <v>250</v>
      </c>
      <c r="D89" s="171" t="s">
        <v>251</v>
      </c>
      <c r="E89" s="172"/>
      <c r="F89" s="173">
        <v>5</v>
      </c>
      <c r="G89" s="174">
        <v>2</v>
      </c>
      <c r="H89" s="175">
        <v>9</v>
      </c>
      <c r="I89" s="175"/>
      <c r="J89" s="175"/>
      <c r="K89" s="165">
        <f>IF(ISBLANK(F89),"",COUNTIF(F89:J89,"&gt;=0"))</f>
        <v>3</v>
      </c>
      <c r="L89" s="166">
        <f>IF(ISBLANK(F89),"",(IF(LEFT(F89,1)="-",1,0)+IF(LEFT(G89,1)="-",1,0)+IF(LEFT(H89,1)="-",1,0)+IF(LEFT(I89,1)="-",1,0)+IF(LEFT(J89,1)="-",1,0)))</f>
        <v>0</v>
      </c>
      <c r="M89" s="167">
        <f t="shared" si="2"/>
        <v>1</v>
      </c>
      <c r="N89" s="168">
        <f t="shared" si="2"/>
      </c>
      <c r="O89" s="136"/>
      <c r="Q89" s="138"/>
      <c r="R89" s="138"/>
    </row>
    <row r="90" spans="1:18" ht="12.75">
      <c r="A90" s="136"/>
      <c r="B90" s="161" t="s">
        <v>224</v>
      </c>
      <c r="C90" s="163" t="str">
        <f>IF(C80&gt;"",C80&amp;" - "&amp;G81,"")</f>
        <v>Arttu Pihkala - Matias Vesalainen</v>
      </c>
      <c r="D90" s="162"/>
      <c r="E90" s="164"/>
      <c r="F90" s="103"/>
      <c r="G90" s="77"/>
      <c r="H90" s="77"/>
      <c r="I90" s="77"/>
      <c r="J90" s="110"/>
      <c r="K90" s="165">
        <f>IF(ISBLANK(F90),"",COUNTIF(F90:J90,"&gt;=0"))</f>
      </c>
      <c r="L90" s="166">
        <f>IF(ISBLANK(F90),"",(IF(LEFT(F90,1)="-",1,0)+IF(LEFT(G90,1)="-",1,0)+IF(LEFT(H90,1)="-",1,0)+IF(LEFT(I90,1)="-",1,0)+IF(LEFT(J90,1)="-",1,0)))</f>
      </c>
      <c r="M90" s="167">
        <f t="shared" si="2"/>
      </c>
      <c r="N90" s="168">
        <f t="shared" si="2"/>
      </c>
      <c r="O90" s="136"/>
      <c r="Q90" s="138"/>
      <c r="R90" s="138"/>
    </row>
    <row r="91" spans="1:18" ht="13.5" thickBot="1">
      <c r="A91" s="136"/>
      <c r="B91" s="161" t="s">
        <v>219</v>
      </c>
      <c r="C91" s="163" t="str">
        <f>IF(C81&gt;"",C81&amp;" - "&amp;G80,"")</f>
        <v>Aleksi Räsänen - Rasmus Vesalainen</v>
      </c>
      <c r="D91" s="162"/>
      <c r="E91" s="164"/>
      <c r="F91" s="110"/>
      <c r="G91" s="77"/>
      <c r="H91" s="110"/>
      <c r="I91" s="77"/>
      <c r="J91" s="77"/>
      <c r="K91" s="165">
        <f>IF(ISBLANK(F91),"",COUNTIF(F91:J91,"&gt;=0"))</f>
      </c>
      <c r="L91" s="176">
        <f>IF(ISBLANK(F91),"",(IF(LEFT(F91,1)="-",1,0)+IF(LEFT(G91,1)="-",1,0)+IF(LEFT(H91,1)="-",1,0)+IF(LEFT(I91,1)="-",1,0)+IF(LEFT(J91,1)="-",1,0)))</f>
      </c>
      <c r="M91" s="167">
        <f t="shared" si="2"/>
      </c>
      <c r="N91" s="168">
        <f t="shared" si="2"/>
      </c>
      <c r="O91" s="136"/>
      <c r="Q91" s="138"/>
      <c r="R91" s="138"/>
    </row>
    <row r="92" spans="1:18" ht="16.5" thickBot="1">
      <c r="A92" s="133"/>
      <c r="B92" s="41"/>
      <c r="C92" s="41"/>
      <c r="D92" s="41"/>
      <c r="E92" s="41"/>
      <c r="F92" s="41"/>
      <c r="G92" s="41"/>
      <c r="H92" s="41"/>
      <c r="I92" s="177" t="s">
        <v>225</v>
      </c>
      <c r="J92" s="178"/>
      <c r="K92" s="179">
        <f>IF(ISBLANK(D87),"",SUM(K87:K91))</f>
      </c>
      <c r="L92" s="180">
        <f>IF(ISBLANK(E87),"",SUM(L87:L91))</f>
      </c>
      <c r="M92" s="181">
        <f>IF(ISBLANK(F87),"",SUM(M87:M91))</f>
        <v>3</v>
      </c>
      <c r="N92" s="182">
        <f>IF(ISBLANK(F87),"",SUM(N87:N91))</f>
        <v>0</v>
      </c>
      <c r="O92" s="136"/>
      <c r="Q92" s="138"/>
      <c r="R92" s="138"/>
    </row>
    <row r="93" spans="1:18" ht="12.75">
      <c r="A93" s="133"/>
      <c r="B93" s="63" t="s">
        <v>226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142"/>
      <c r="Q93" s="138"/>
      <c r="R93" s="138"/>
    </row>
    <row r="94" spans="1:18" ht="12.75">
      <c r="A94" s="133"/>
      <c r="B94" s="119" t="s">
        <v>227</v>
      </c>
      <c r="C94" s="119"/>
      <c r="D94" s="119" t="s">
        <v>228</v>
      </c>
      <c r="E94" s="40"/>
      <c r="F94" s="119"/>
      <c r="G94" s="119" t="s">
        <v>35</v>
      </c>
      <c r="H94" s="40"/>
      <c r="I94" s="119"/>
      <c r="J94" s="120" t="s">
        <v>229</v>
      </c>
      <c r="K94" s="28"/>
      <c r="L94" s="41"/>
      <c r="M94" s="41"/>
      <c r="N94" s="41"/>
      <c r="O94" s="142"/>
      <c r="Q94" s="138"/>
      <c r="R94" s="138"/>
    </row>
    <row r="95" spans="1:18" ht="18.75" thickBot="1">
      <c r="A95" s="133"/>
      <c r="B95" s="41"/>
      <c r="C95" s="41"/>
      <c r="D95" s="41"/>
      <c r="E95" s="41"/>
      <c r="F95" s="41"/>
      <c r="G95" s="41"/>
      <c r="H95" s="41"/>
      <c r="I95" s="41"/>
      <c r="J95" s="246" t="str">
        <f>IF(M92=3,C79,IF(N92=3,G79,""))</f>
        <v>PT Espoo</v>
      </c>
      <c r="K95" s="247"/>
      <c r="L95" s="247"/>
      <c r="M95" s="247"/>
      <c r="N95" s="248"/>
      <c r="O95" s="136"/>
      <c r="Q95" s="138"/>
      <c r="R95" s="138"/>
    </row>
    <row r="96" spans="1:18" ht="18">
      <c r="A96" s="183"/>
      <c r="B96" s="184"/>
      <c r="C96" s="184"/>
      <c r="D96" s="184"/>
      <c r="E96" s="184"/>
      <c r="F96" s="184"/>
      <c r="G96" s="184"/>
      <c r="H96" s="184"/>
      <c r="I96" s="184"/>
      <c r="J96" s="185"/>
      <c r="K96" s="185"/>
      <c r="L96" s="185"/>
      <c r="M96" s="185"/>
      <c r="N96" s="185"/>
      <c r="O96" s="186"/>
      <c r="Q96" s="138"/>
      <c r="R96" s="138"/>
    </row>
    <row r="97" spans="2:18" ht="12.75">
      <c r="B97" s="125" t="s">
        <v>248</v>
      </c>
      <c r="Q97" s="138"/>
      <c r="R97" s="138"/>
    </row>
    <row r="109" spans="1:17" ht="15.75">
      <c r="A109" s="128"/>
      <c r="B109" s="129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2"/>
      <c r="Q109" s="43" t="s">
        <v>236</v>
      </c>
    </row>
    <row r="110" spans="1:17" ht="15.75">
      <c r="A110" s="133"/>
      <c r="B110" s="28"/>
      <c r="C110" s="63" t="s">
        <v>237</v>
      </c>
      <c r="D110" s="41"/>
      <c r="E110" s="41"/>
      <c r="F110" s="28"/>
      <c r="G110" s="134" t="s">
        <v>190</v>
      </c>
      <c r="H110" s="135"/>
      <c r="I110" s="230" t="s">
        <v>234</v>
      </c>
      <c r="J110" s="231"/>
      <c r="K110" s="231"/>
      <c r="L110" s="231"/>
      <c r="M110" s="231"/>
      <c r="N110" s="232"/>
      <c r="O110" s="136"/>
      <c r="Q110" s="43" t="s">
        <v>238</v>
      </c>
    </row>
    <row r="111" spans="1:18" ht="20.25">
      <c r="A111" s="133"/>
      <c r="B111" s="42"/>
      <c r="C111" s="137" t="s">
        <v>239</v>
      </c>
      <c r="D111" s="41"/>
      <c r="E111" s="41"/>
      <c r="F111" s="28"/>
      <c r="G111" s="134" t="s">
        <v>192</v>
      </c>
      <c r="H111" s="135"/>
      <c r="I111" s="230" t="s">
        <v>235</v>
      </c>
      <c r="J111" s="231"/>
      <c r="K111" s="231"/>
      <c r="L111" s="231"/>
      <c r="M111" s="231"/>
      <c r="N111" s="232"/>
      <c r="O111" s="136"/>
      <c r="Q111" s="138"/>
      <c r="R111" s="138"/>
    </row>
    <row r="112" spans="1:18" ht="12.75">
      <c r="A112" s="133"/>
      <c r="B112" s="41"/>
      <c r="C112" s="139" t="s">
        <v>240</v>
      </c>
      <c r="D112" s="41"/>
      <c r="E112" s="41"/>
      <c r="F112" s="41"/>
      <c r="G112" s="134" t="s">
        <v>194</v>
      </c>
      <c r="H112" s="140"/>
      <c r="I112" s="230" t="s">
        <v>1</v>
      </c>
      <c r="J112" s="230"/>
      <c r="K112" s="230"/>
      <c r="L112" s="230"/>
      <c r="M112" s="230"/>
      <c r="N112" s="233"/>
      <c r="O112" s="136"/>
      <c r="Q112" s="138"/>
      <c r="R112" s="138"/>
    </row>
    <row r="113" spans="1:18" ht="15.75">
      <c r="A113" s="133"/>
      <c r="B113" s="41"/>
      <c r="C113" s="41"/>
      <c r="D113" s="41"/>
      <c r="E113" s="41"/>
      <c r="F113" s="41"/>
      <c r="G113" s="134" t="s">
        <v>241</v>
      </c>
      <c r="H113" s="135"/>
      <c r="I113" s="234">
        <v>42126</v>
      </c>
      <c r="J113" s="235"/>
      <c r="K113" s="235"/>
      <c r="L113" s="141" t="s">
        <v>242</v>
      </c>
      <c r="M113" s="236"/>
      <c r="N113" s="233"/>
      <c r="O113" s="136"/>
      <c r="Q113" s="138"/>
      <c r="R113" s="138"/>
    </row>
    <row r="114" spans="1:18" ht="12.75">
      <c r="A114" s="133"/>
      <c r="B114" s="28"/>
      <c r="C114" s="60" t="s">
        <v>243</v>
      </c>
      <c r="D114" s="41"/>
      <c r="E114" s="41"/>
      <c r="F114" s="41"/>
      <c r="G114" s="60" t="s">
        <v>243</v>
      </c>
      <c r="H114" s="41"/>
      <c r="I114" s="41"/>
      <c r="J114" s="41"/>
      <c r="K114" s="41"/>
      <c r="L114" s="41"/>
      <c r="M114" s="41"/>
      <c r="N114" s="41"/>
      <c r="O114" s="142"/>
      <c r="Q114" s="138"/>
      <c r="R114" s="138"/>
    </row>
    <row r="115" spans="1:18" ht="15.75">
      <c r="A115" s="136"/>
      <c r="B115" s="143" t="s">
        <v>199</v>
      </c>
      <c r="C115" s="237" t="s">
        <v>13</v>
      </c>
      <c r="D115" s="238"/>
      <c r="E115" s="144"/>
      <c r="F115" s="145" t="s">
        <v>200</v>
      </c>
      <c r="G115" s="237" t="s">
        <v>16</v>
      </c>
      <c r="H115" s="239"/>
      <c r="I115" s="239"/>
      <c r="J115" s="239"/>
      <c r="K115" s="239"/>
      <c r="L115" s="239"/>
      <c r="M115" s="239"/>
      <c r="N115" s="240"/>
      <c r="O115" s="136"/>
      <c r="Q115" s="138"/>
      <c r="R115" s="138"/>
    </row>
    <row r="116" spans="1:18" ht="12.75">
      <c r="A116" s="136"/>
      <c r="B116" s="146" t="s">
        <v>201</v>
      </c>
      <c r="C116" s="241" t="s">
        <v>27</v>
      </c>
      <c r="D116" s="242"/>
      <c r="E116" s="147"/>
      <c r="F116" s="148" t="s">
        <v>202</v>
      </c>
      <c r="G116" s="241" t="s">
        <v>47</v>
      </c>
      <c r="H116" s="231"/>
      <c r="I116" s="231"/>
      <c r="J116" s="231"/>
      <c r="K116" s="231"/>
      <c r="L116" s="231"/>
      <c r="M116" s="231"/>
      <c r="N116" s="232"/>
      <c r="O116" s="136"/>
      <c r="Q116" s="138"/>
      <c r="R116" s="138"/>
    </row>
    <row r="117" spans="1:18" ht="12.75">
      <c r="A117" s="136"/>
      <c r="B117" s="149" t="s">
        <v>203</v>
      </c>
      <c r="C117" s="241" t="s">
        <v>28</v>
      </c>
      <c r="D117" s="242"/>
      <c r="E117" s="147"/>
      <c r="F117" s="150" t="s">
        <v>204</v>
      </c>
      <c r="G117" s="241" t="s">
        <v>48</v>
      </c>
      <c r="H117" s="231"/>
      <c r="I117" s="231"/>
      <c r="J117" s="231"/>
      <c r="K117" s="231"/>
      <c r="L117" s="231"/>
      <c r="M117" s="231"/>
      <c r="N117" s="232"/>
      <c r="O117" s="136"/>
      <c r="Q117" s="138"/>
      <c r="R117" s="138"/>
    </row>
    <row r="118" spans="1:18" ht="12.75">
      <c r="A118" s="133"/>
      <c r="B118" s="151" t="s">
        <v>244</v>
      </c>
      <c r="C118" s="152"/>
      <c r="D118" s="153" t="s">
        <v>250</v>
      </c>
      <c r="E118" s="154"/>
      <c r="F118" s="151" t="s">
        <v>244</v>
      </c>
      <c r="G118" s="155"/>
      <c r="H118" s="155"/>
      <c r="I118" s="155" t="s">
        <v>251</v>
      </c>
      <c r="J118" s="155"/>
      <c r="K118" s="155"/>
      <c r="L118" s="155"/>
      <c r="M118" s="155"/>
      <c r="N118" s="155"/>
      <c r="O118" s="142"/>
      <c r="Q118" s="138"/>
      <c r="R118" s="138"/>
    </row>
    <row r="119" spans="1:18" ht="12.75">
      <c r="A119" s="136"/>
      <c r="B119" s="146"/>
      <c r="C119" s="243"/>
      <c r="D119" s="242"/>
      <c r="E119" s="147"/>
      <c r="F119" s="148"/>
      <c r="G119" s="243"/>
      <c r="H119" s="231"/>
      <c r="I119" s="231"/>
      <c r="J119" s="231"/>
      <c r="K119" s="231"/>
      <c r="L119" s="231"/>
      <c r="M119" s="231"/>
      <c r="N119" s="232"/>
      <c r="O119" s="136"/>
      <c r="Q119" s="138"/>
      <c r="R119" s="138"/>
    </row>
    <row r="120" spans="1:18" ht="12.75">
      <c r="A120" s="136"/>
      <c r="B120" s="156"/>
      <c r="C120" s="243"/>
      <c r="D120" s="242"/>
      <c r="E120" s="147"/>
      <c r="F120" s="157"/>
      <c r="G120" s="243"/>
      <c r="H120" s="231"/>
      <c r="I120" s="231"/>
      <c r="J120" s="231"/>
      <c r="K120" s="231"/>
      <c r="L120" s="231"/>
      <c r="M120" s="231"/>
      <c r="N120" s="232"/>
      <c r="O120" s="136"/>
      <c r="Q120" s="138"/>
      <c r="R120" s="138"/>
    </row>
    <row r="121" spans="1:18" ht="15.75">
      <c r="A121" s="133"/>
      <c r="B121" s="41"/>
      <c r="C121" s="41"/>
      <c r="D121" s="41"/>
      <c r="E121" s="41"/>
      <c r="F121" s="45" t="s">
        <v>245</v>
      </c>
      <c r="G121" s="60"/>
      <c r="H121" s="60"/>
      <c r="I121" s="60"/>
      <c r="J121" s="41"/>
      <c r="K121" s="41"/>
      <c r="L121" s="41"/>
      <c r="M121" s="61"/>
      <c r="N121" s="28"/>
      <c r="O121" s="142"/>
      <c r="Q121" s="138"/>
      <c r="R121" s="138"/>
    </row>
    <row r="122" spans="1:18" ht="12.75">
      <c r="A122" s="133"/>
      <c r="B122" s="117" t="s">
        <v>246</v>
      </c>
      <c r="C122" s="41"/>
      <c r="D122" s="41"/>
      <c r="E122" s="41"/>
      <c r="F122" s="158" t="s">
        <v>209</v>
      </c>
      <c r="G122" s="158" t="s">
        <v>210</v>
      </c>
      <c r="H122" s="158" t="s">
        <v>211</v>
      </c>
      <c r="I122" s="158" t="s">
        <v>212</v>
      </c>
      <c r="J122" s="158" t="s">
        <v>213</v>
      </c>
      <c r="K122" s="244" t="s">
        <v>7</v>
      </c>
      <c r="L122" s="245"/>
      <c r="M122" s="159" t="s">
        <v>214</v>
      </c>
      <c r="N122" s="160" t="s">
        <v>215</v>
      </c>
      <c r="O122" s="136"/>
      <c r="R122" s="138"/>
    </row>
    <row r="123" spans="1:18" ht="12.75">
      <c r="A123" s="136"/>
      <c r="B123" s="161" t="s">
        <v>216</v>
      </c>
      <c r="C123" s="162" t="str">
        <f>IF(C116&gt;"",C116&amp;" - "&amp;G116,"")</f>
        <v>Arttu Pihkala - Sam Khosravi</v>
      </c>
      <c r="D123" s="163"/>
      <c r="E123" s="164"/>
      <c r="F123" s="77">
        <v>10</v>
      </c>
      <c r="G123" s="77">
        <v>7</v>
      </c>
      <c r="H123" s="77">
        <v>5</v>
      </c>
      <c r="I123" s="77"/>
      <c r="J123" s="77"/>
      <c r="K123" s="165">
        <f>IF(ISBLANK(F123),"",COUNTIF(F123:J123,"&gt;=0"))</f>
        <v>3</v>
      </c>
      <c r="L123" s="166">
        <f>IF(ISBLANK(F123),"",(IF(LEFT(F123,1)="-",1,0)+IF(LEFT(G123,1)="-",1,0)+IF(LEFT(H123,1)="-",1,0)+IF(LEFT(I123,1)="-",1,0)+IF(LEFT(J123,1)="-",1,0)))</f>
        <v>0</v>
      </c>
      <c r="M123" s="167">
        <f aca="true" t="shared" si="3" ref="M123:N127">IF(K123=3,1,"")</f>
        <v>1</v>
      </c>
      <c r="N123" s="168">
        <f t="shared" si="3"/>
      </c>
      <c r="O123" s="136"/>
      <c r="Q123" s="138"/>
      <c r="R123" s="138"/>
    </row>
    <row r="124" spans="1:18" ht="12.75">
      <c r="A124" s="136"/>
      <c r="B124" s="161" t="s">
        <v>217</v>
      </c>
      <c r="C124" s="163" t="str">
        <f>IF(C117&gt;"",C117&amp;" - "&amp;G117,"")</f>
        <v>Aleksi Räsänen - Emil Pyykkö</v>
      </c>
      <c r="D124" s="162"/>
      <c r="E124" s="164"/>
      <c r="F124" s="76">
        <v>9</v>
      </c>
      <c r="G124" s="77">
        <v>3</v>
      </c>
      <c r="H124" s="77">
        <v>4</v>
      </c>
      <c r="I124" s="77"/>
      <c r="J124" s="77"/>
      <c r="K124" s="165">
        <f>IF(ISBLANK(F124),"",COUNTIF(F124:J124,"&gt;=0"))</f>
        <v>3</v>
      </c>
      <c r="L124" s="166">
        <f>IF(ISBLANK(F124),"",(IF(LEFT(F124,1)="-",1,0)+IF(LEFT(G124,1)="-",1,0)+IF(LEFT(H124,1)="-",1,0)+IF(LEFT(I124,1)="-",1,0)+IF(LEFT(J124,1)="-",1,0)))</f>
        <v>0</v>
      </c>
      <c r="M124" s="167">
        <f t="shared" si="3"/>
        <v>1</v>
      </c>
      <c r="N124" s="168">
        <f t="shared" si="3"/>
      </c>
      <c r="O124" s="136"/>
      <c r="Q124" s="138"/>
      <c r="R124" s="138"/>
    </row>
    <row r="125" spans="1:18" ht="12.75">
      <c r="A125" s="136"/>
      <c r="B125" s="169" t="s">
        <v>247</v>
      </c>
      <c r="C125" s="170" t="s">
        <v>250</v>
      </c>
      <c r="D125" s="171" t="s">
        <v>251</v>
      </c>
      <c r="E125" s="172"/>
      <c r="F125" s="173">
        <v>10</v>
      </c>
      <c r="G125" s="174">
        <v>8</v>
      </c>
      <c r="H125" s="175">
        <v>7</v>
      </c>
      <c r="I125" s="175"/>
      <c r="J125" s="175"/>
      <c r="K125" s="165">
        <f>IF(ISBLANK(F125),"",COUNTIF(F125:J125,"&gt;=0"))</f>
        <v>3</v>
      </c>
      <c r="L125" s="166">
        <f>IF(ISBLANK(F125),"",(IF(LEFT(F125,1)="-",1,0)+IF(LEFT(G125,1)="-",1,0)+IF(LEFT(H125,1)="-",1,0)+IF(LEFT(I125,1)="-",1,0)+IF(LEFT(J125,1)="-",1,0)))</f>
        <v>0</v>
      </c>
      <c r="M125" s="167">
        <f t="shared" si="3"/>
        <v>1</v>
      </c>
      <c r="N125" s="168">
        <f t="shared" si="3"/>
      </c>
      <c r="O125" s="136"/>
      <c r="Q125" s="138"/>
      <c r="R125" s="138"/>
    </row>
    <row r="126" spans="1:18" ht="12.75">
      <c r="A126" s="136"/>
      <c r="B126" s="161" t="s">
        <v>224</v>
      </c>
      <c r="C126" s="163" t="str">
        <f>IF(C116&gt;"",C116&amp;" - "&amp;G117,"")</f>
        <v>Arttu Pihkala - Emil Pyykkö</v>
      </c>
      <c r="D126" s="162"/>
      <c r="E126" s="164"/>
      <c r="F126" s="103"/>
      <c r="G126" s="77"/>
      <c r="H126" s="77"/>
      <c r="I126" s="77"/>
      <c r="J126" s="110"/>
      <c r="K126" s="165">
        <f>IF(ISBLANK(F126),"",COUNTIF(F126:J126,"&gt;=0"))</f>
      </c>
      <c r="L126" s="166">
        <f>IF(ISBLANK(F126),"",(IF(LEFT(F126,1)="-",1,0)+IF(LEFT(G126,1)="-",1,0)+IF(LEFT(H126,1)="-",1,0)+IF(LEFT(I126,1)="-",1,0)+IF(LEFT(J126,1)="-",1,0)))</f>
      </c>
      <c r="M126" s="167">
        <f t="shared" si="3"/>
      </c>
      <c r="N126" s="168">
        <f t="shared" si="3"/>
      </c>
      <c r="O126" s="136"/>
      <c r="Q126" s="138"/>
      <c r="R126" s="138"/>
    </row>
    <row r="127" spans="1:18" ht="13.5" thickBot="1">
      <c r="A127" s="136"/>
      <c r="B127" s="161" t="s">
        <v>219</v>
      </c>
      <c r="C127" s="163" t="str">
        <f>IF(C117&gt;"",C117&amp;" - "&amp;G116,"")</f>
        <v>Aleksi Räsänen - Sam Khosravi</v>
      </c>
      <c r="D127" s="162"/>
      <c r="E127" s="164"/>
      <c r="F127" s="110"/>
      <c r="G127" s="77"/>
      <c r="H127" s="110"/>
      <c r="I127" s="77"/>
      <c r="J127" s="77"/>
      <c r="K127" s="165">
        <f>IF(ISBLANK(F127),"",COUNTIF(F127:J127,"&gt;=0"))</f>
      </c>
      <c r="L127" s="176">
        <f>IF(ISBLANK(F127),"",(IF(LEFT(F127,1)="-",1,0)+IF(LEFT(G127,1)="-",1,0)+IF(LEFT(H127,1)="-",1,0)+IF(LEFT(I127,1)="-",1,0)+IF(LEFT(J127,1)="-",1,0)))</f>
      </c>
      <c r="M127" s="167">
        <f t="shared" si="3"/>
      </c>
      <c r="N127" s="168">
        <f t="shared" si="3"/>
      </c>
      <c r="O127" s="136"/>
      <c r="Q127" s="138"/>
      <c r="R127" s="138"/>
    </row>
    <row r="128" spans="1:18" ht="16.5" thickBot="1">
      <c r="A128" s="133"/>
      <c r="B128" s="41"/>
      <c r="C128" s="41"/>
      <c r="D128" s="41"/>
      <c r="E128" s="41"/>
      <c r="F128" s="41"/>
      <c r="G128" s="41"/>
      <c r="H128" s="41"/>
      <c r="I128" s="177" t="s">
        <v>225</v>
      </c>
      <c r="J128" s="178"/>
      <c r="K128" s="179">
        <f>IF(ISBLANK(D123),"",SUM(K123:K127))</f>
      </c>
      <c r="L128" s="180">
        <f>IF(ISBLANK(E123),"",SUM(L123:L127))</f>
      </c>
      <c r="M128" s="181">
        <f>IF(ISBLANK(F123),"",SUM(M123:M127))</f>
        <v>3</v>
      </c>
      <c r="N128" s="182">
        <f>IF(ISBLANK(F123),"",SUM(N123:N127))</f>
        <v>0</v>
      </c>
      <c r="O128" s="136"/>
      <c r="Q128" s="138"/>
      <c r="R128" s="138"/>
    </row>
    <row r="129" spans="1:18" ht="12.75">
      <c r="A129" s="133"/>
      <c r="B129" s="63" t="s">
        <v>226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142"/>
      <c r="Q129" s="138"/>
      <c r="R129" s="138"/>
    </row>
    <row r="130" spans="1:18" ht="12.75">
      <c r="A130" s="133"/>
      <c r="B130" s="119" t="s">
        <v>227</v>
      </c>
      <c r="C130" s="119"/>
      <c r="D130" s="119" t="s">
        <v>228</v>
      </c>
      <c r="E130" s="40"/>
      <c r="F130" s="119"/>
      <c r="G130" s="119" t="s">
        <v>35</v>
      </c>
      <c r="H130" s="40"/>
      <c r="I130" s="119"/>
      <c r="J130" s="120" t="s">
        <v>229</v>
      </c>
      <c r="K130" s="28"/>
      <c r="L130" s="41"/>
      <c r="M130" s="41"/>
      <c r="N130" s="41"/>
      <c r="O130" s="142"/>
      <c r="Q130" s="138"/>
      <c r="R130" s="138"/>
    </row>
    <row r="131" spans="1:18" ht="18.75" thickBot="1">
      <c r="A131" s="133"/>
      <c r="B131" s="41"/>
      <c r="C131" s="41"/>
      <c r="D131" s="41"/>
      <c r="E131" s="41"/>
      <c r="F131" s="41"/>
      <c r="G131" s="41"/>
      <c r="H131" s="41"/>
      <c r="I131" s="41"/>
      <c r="J131" s="246" t="str">
        <f>IF(M128=3,C115,IF(N128=3,G115,""))</f>
        <v>PT Espoo</v>
      </c>
      <c r="K131" s="247"/>
      <c r="L131" s="247"/>
      <c r="M131" s="247"/>
      <c r="N131" s="248"/>
      <c r="O131" s="136"/>
      <c r="Q131" s="138"/>
      <c r="R131" s="138"/>
    </row>
    <row r="132" spans="1:18" ht="18">
      <c r="A132" s="183"/>
      <c r="B132" s="184"/>
      <c r="C132" s="184"/>
      <c r="D132" s="184"/>
      <c r="E132" s="184"/>
      <c r="F132" s="184"/>
      <c r="G132" s="184"/>
      <c r="H132" s="184"/>
      <c r="I132" s="184"/>
      <c r="J132" s="185"/>
      <c r="K132" s="185"/>
      <c r="L132" s="185"/>
      <c r="M132" s="185"/>
      <c r="N132" s="185"/>
      <c r="O132" s="186"/>
      <c r="Q132" s="138"/>
      <c r="R132" s="138"/>
    </row>
    <row r="133" spans="2:18" ht="12.75">
      <c r="B133" s="125" t="s">
        <v>248</v>
      </c>
      <c r="Q133" s="138"/>
      <c r="R133" s="138"/>
    </row>
    <row r="145" spans="1:17" ht="15.75">
      <c r="A145" s="128"/>
      <c r="B145" s="129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2"/>
      <c r="Q145" s="43" t="s">
        <v>236</v>
      </c>
    </row>
    <row r="146" spans="1:17" ht="15.75">
      <c r="A146" s="133"/>
      <c r="B146" s="28"/>
      <c r="C146" s="63" t="s">
        <v>237</v>
      </c>
      <c r="D146" s="41"/>
      <c r="E146" s="41"/>
      <c r="F146" s="28"/>
      <c r="G146" s="134" t="s">
        <v>190</v>
      </c>
      <c r="H146" s="135"/>
      <c r="I146" s="230" t="s">
        <v>234</v>
      </c>
      <c r="J146" s="231"/>
      <c r="K146" s="231"/>
      <c r="L146" s="231"/>
      <c r="M146" s="231"/>
      <c r="N146" s="232"/>
      <c r="O146" s="136"/>
      <c r="Q146" s="43" t="s">
        <v>238</v>
      </c>
    </row>
    <row r="147" spans="1:18" ht="20.25">
      <c r="A147" s="133"/>
      <c r="B147" s="42"/>
      <c r="C147" s="137" t="s">
        <v>239</v>
      </c>
      <c r="D147" s="41"/>
      <c r="E147" s="41"/>
      <c r="F147" s="28"/>
      <c r="G147" s="134" t="s">
        <v>192</v>
      </c>
      <c r="H147" s="135"/>
      <c r="I147" s="230" t="s">
        <v>235</v>
      </c>
      <c r="J147" s="231"/>
      <c r="K147" s="231"/>
      <c r="L147" s="231"/>
      <c r="M147" s="231"/>
      <c r="N147" s="232"/>
      <c r="O147" s="136"/>
      <c r="Q147" s="138"/>
      <c r="R147" s="138"/>
    </row>
    <row r="148" spans="1:18" ht="12.75">
      <c r="A148" s="133"/>
      <c r="B148" s="41"/>
      <c r="C148" s="139" t="s">
        <v>240</v>
      </c>
      <c r="D148" s="41"/>
      <c r="E148" s="41"/>
      <c r="F148" s="41"/>
      <c r="G148" s="134" t="s">
        <v>194</v>
      </c>
      <c r="H148" s="140"/>
      <c r="I148" s="230" t="s">
        <v>1</v>
      </c>
      <c r="J148" s="230"/>
      <c r="K148" s="230"/>
      <c r="L148" s="230"/>
      <c r="M148" s="230"/>
      <c r="N148" s="233"/>
      <c r="O148" s="136"/>
      <c r="Q148" s="138"/>
      <c r="R148" s="138"/>
    </row>
    <row r="149" spans="1:18" ht="15.75">
      <c r="A149" s="133"/>
      <c r="B149" s="41"/>
      <c r="C149" s="41"/>
      <c r="D149" s="41"/>
      <c r="E149" s="41"/>
      <c r="F149" s="41"/>
      <c r="G149" s="134" t="s">
        <v>241</v>
      </c>
      <c r="H149" s="135"/>
      <c r="I149" s="234">
        <v>42126</v>
      </c>
      <c r="J149" s="235"/>
      <c r="K149" s="235"/>
      <c r="L149" s="141" t="s">
        <v>242</v>
      </c>
      <c r="M149" s="236"/>
      <c r="N149" s="233"/>
      <c r="O149" s="136"/>
      <c r="Q149" s="138"/>
      <c r="R149" s="138"/>
    </row>
    <row r="150" spans="1:18" ht="12.75">
      <c r="A150" s="133"/>
      <c r="B150" s="28"/>
      <c r="C150" s="60" t="s">
        <v>243</v>
      </c>
      <c r="D150" s="41"/>
      <c r="E150" s="41"/>
      <c r="F150" s="41"/>
      <c r="G150" s="60" t="s">
        <v>243</v>
      </c>
      <c r="H150" s="41"/>
      <c r="I150" s="41"/>
      <c r="J150" s="41"/>
      <c r="K150" s="41"/>
      <c r="L150" s="41"/>
      <c r="M150" s="41"/>
      <c r="N150" s="41"/>
      <c r="O150" s="142"/>
      <c r="Q150" s="138"/>
      <c r="R150" s="138"/>
    </row>
    <row r="151" spans="1:18" ht="15.75">
      <c r="A151" s="136"/>
      <c r="B151" s="143" t="s">
        <v>199</v>
      </c>
      <c r="C151" s="237" t="s">
        <v>253</v>
      </c>
      <c r="D151" s="238"/>
      <c r="E151" s="144"/>
      <c r="F151" s="145" t="s">
        <v>200</v>
      </c>
      <c r="G151" s="237" t="s">
        <v>22</v>
      </c>
      <c r="H151" s="239"/>
      <c r="I151" s="239"/>
      <c r="J151" s="239"/>
      <c r="K151" s="239"/>
      <c r="L151" s="239"/>
      <c r="M151" s="239"/>
      <c r="N151" s="240"/>
      <c r="O151" s="136"/>
      <c r="Q151" s="138"/>
      <c r="R151" s="138"/>
    </row>
    <row r="152" spans="1:18" ht="12.75">
      <c r="A152" s="136"/>
      <c r="B152" s="146" t="s">
        <v>201</v>
      </c>
      <c r="C152" s="241" t="s">
        <v>48</v>
      </c>
      <c r="D152" s="242"/>
      <c r="E152" s="147"/>
      <c r="F152" s="148" t="s">
        <v>202</v>
      </c>
      <c r="G152" s="241" t="s">
        <v>252</v>
      </c>
      <c r="H152" s="231"/>
      <c r="I152" s="231"/>
      <c r="J152" s="231"/>
      <c r="K152" s="231"/>
      <c r="L152" s="231"/>
      <c r="M152" s="231"/>
      <c r="N152" s="232"/>
      <c r="O152" s="136"/>
      <c r="Q152" s="138"/>
      <c r="R152" s="138"/>
    </row>
    <row r="153" spans="1:18" ht="12.75">
      <c r="A153" s="136"/>
      <c r="B153" s="149" t="s">
        <v>203</v>
      </c>
      <c r="C153" s="241" t="s">
        <v>47</v>
      </c>
      <c r="D153" s="242"/>
      <c r="E153" s="147"/>
      <c r="F153" s="150" t="s">
        <v>204</v>
      </c>
      <c r="G153" s="241" t="s">
        <v>26</v>
      </c>
      <c r="H153" s="231"/>
      <c r="I153" s="231"/>
      <c r="J153" s="231"/>
      <c r="K153" s="231"/>
      <c r="L153" s="231"/>
      <c r="M153" s="231"/>
      <c r="N153" s="232"/>
      <c r="O153" s="136"/>
      <c r="Q153" s="138"/>
      <c r="R153" s="138"/>
    </row>
    <row r="154" spans="1:18" ht="12.75">
      <c r="A154" s="133"/>
      <c r="B154" s="151" t="s">
        <v>244</v>
      </c>
      <c r="C154" s="152"/>
      <c r="D154" s="153" t="s">
        <v>250</v>
      </c>
      <c r="E154" s="154"/>
      <c r="F154" s="151" t="s">
        <v>244</v>
      </c>
      <c r="G154" s="155"/>
      <c r="H154" s="155"/>
      <c r="I154" s="155" t="s">
        <v>251</v>
      </c>
      <c r="J154" s="155"/>
      <c r="K154" s="155"/>
      <c r="L154" s="155"/>
      <c r="M154" s="155"/>
      <c r="N154" s="155"/>
      <c r="O154" s="142"/>
      <c r="Q154" s="138"/>
      <c r="R154" s="138"/>
    </row>
    <row r="155" spans="1:18" ht="12.75">
      <c r="A155" s="136"/>
      <c r="B155" s="146"/>
      <c r="C155" s="243"/>
      <c r="D155" s="242"/>
      <c r="E155" s="147"/>
      <c r="F155" s="148"/>
      <c r="G155" s="243"/>
      <c r="H155" s="231"/>
      <c r="I155" s="231"/>
      <c r="J155" s="231"/>
      <c r="K155" s="231"/>
      <c r="L155" s="231"/>
      <c r="M155" s="231"/>
      <c r="N155" s="232"/>
      <c r="O155" s="136"/>
      <c r="Q155" s="138"/>
      <c r="R155" s="138"/>
    </row>
    <row r="156" spans="1:18" ht="12.75">
      <c r="A156" s="136"/>
      <c r="B156" s="156"/>
      <c r="C156" s="243"/>
      <c r="D156" s="242"/>
      <c r="E156" s="147"/>
      <c r="F156" s="157"/>
      <c r="G156" s="243"/>
      <c r="H156" s="231"/>
      <c r="I156" s="231"/>
      <c r="J156" s="231"/>
      <c r="K156" s="231"/>
      <c r="L156" s="231"/>
      <c r="M156" s="231"/>
      <c r="N156" s="232"/>
      <c r="O156" s="136"/>
      <c r="Q156" s="138"/>
      <c r="R156" s="138"/>
    </row>
    <row r="157" spans="1:18" ht="15.75">
      <c r="A157" s="133"/>
      <c r="B157" s="41"/>
      <c r="C157" s="41"/>
      <c r="D157" s="41"/>
      <c r="E157" s="41"/>
      <c r="F157" s="45" t="s">
        <v>245</v>
      </c>
      <c r="G157" s="60"/>
      <c r="H157" s="60"/>
      <c r="I157" s="60"/>
      <c r="J157" s="41"/>
      <c r="K157" s="41"/>
      <c r="L157" s="41"/>
      <c r="M157" s="61"/>
      <c r="N157" s="28"/>
      <c r="O157" s="142"/>
      <c r="Q157" s="138"/>
      <c r="R157" s="138"/>
    </row>
    <row r="158" spans="1:18" ht="12.75">
      <c r="A158" s="133"/>
      <c r="B158" s="117" t="s">
        <v>246</v>
      </c>
      <c r="C158" s="41"/>
      <c r="D158" s="41"/>
      <c r="E158" s="41"/>
      <c r="F158" s="158" t="s">
        <v>209</v>
      </c>
      <c r="G158" s="158" t="s">
        <v>210</v>
      </c>
      <c r="H158" s="158" t="s">
        <v>211</v>
      </c>
      <c r="I158" s="158" t="s">
        <v>212</v>
      </c>
      <c r="J158" s="158" t="s">
        <v>213</v>
      </c>
      <c r="K158" s="244" t="s">
        <v>7</v>
      </c>
      <c r="L158" s="245"/>
      <c r="M158" s="159" t="s">
        <v>214</v>
      </c>
      <c r="N158" s="160" t="s">
        <v>215</v>
      </c>
      <c r="O158" s="136"/>
      <c r="R158" s="138"/>
    </row>
    <row r="159" spans="1:18" ht="12.75">
      <c r="A159" s="136"/>
      <c r="B159" s="161" t="s">
        <v>216</v>
      </c>
      <c r="C159" s="162" t="str">
        <f>IF(C152&gt;"",C152&amp;" - "&amp;G152,"")</f>
        <v>Emil Pyykkö - Eelis Heikkilä</v>
      </c>
      <c r="D159" s="163"/>
      <c r="E159" s="164"/>
      <c r="F159" s="77">
        <v>10</v>
      </c>
      <c r="G159" s="77">
        <v>4</v>
      </c>
      <c r="H159" s="77">
        <v>9</v>
      </c>
      <c r="I159" s="77"/>
      <c r="J159" s="77"/>
      <c r="K159" s="165">
        <f>IF(ISBLANK(F159),"",COUNTIF(F159:J159,"&gt;=0"))</f>
        <v>3</v>
      </c>
      <c r="L159" s="166">
        <f>IF(ISBLANK(F159),"",(IF(LEFT(F159,1)="-",1,0)+IF(LEFT(G159,1)="-",1,0)+IF(LEFT(H159,1)="-",1,0)+IF(LEFT(I159,1)="-",1,0)+IF(LEFT(J159,1)="-",1,0)))</f>
        <v>0</v>
      </c>
      <c r="M159" s="167">
        <f aca="true" t="shared" si="4" ref="M159:N163">IF(K159=3,1,"")</f>
        <v>1</v>
      </c>
      <c r="N159" s="168">
        <f t="shared" si="4"/>
      </c>
      <c r="O159" s="136"/>
      <c r="Q159" s="138"/>
      <c r="R159" s="138"/>
    </row>
    <row r="160" spans="1:18" ht="12.75">
      <c r="A160" s="136"/>
      <c r="B160" s="161" t="s">
        <v>217</v>
      </c>
      <c r="C160" s="163" t="str">
        <f>IF(C153&gt;"",C153&amp;" - "&amp;G153,"")</f>
        <v>Sam Khosravi - Paavo Collanus</v>
      </c>
      <c r="D160" s="162"/>
      <c r="E160" s="164"/>
      <c r="F160" s="76">
        <v>4</v>
      </c>
      <c r="G160" s="77">
        <v>5</v>
      </c>
      <c r="H160" s="187">
        <v>0</v>
      </c>
      <c r="I160" s="77"/>
      <c r="J160" s="77"/>
      <c r="K160" s="165">
        <f>IF(ISBLANK(F160),"",COUNTIF(F160:J160,"&gt;=0"))</f>
        <v>3</v>
      </c>
      <c r="L160" s="166">
        <f>IF(ISBLANK(F160),"",(IF(LEFT(F160,1)="-",1,0)+IF(LEFT(G160,1)="-",1,0)+IF(LEFT(H160,1)="-",1,0)+IF(LEFT(I160,1)="-",1,0)+IF(LEFT(J160,1)="-",1,0)))</f>
        <v>0</v>
      </c>
      <c r="M160" s="167">
        <f t="shared" si="4"/>
        <v>1</v>
      </c>
      <c r="N160" s="168">
        <f t="shared" si="4"/>
      </c>
      <c r="O160" s="136"/>
      <c r="Q160" s="138"/>
      <c r="R160" s="138"/>
    </row>
    <row r="161" spans="1:18" ht="12.75">
      <c r="A161" s="136"/>
      <c r="B161" s="169" t="s">
        <v>247</v>
      </c>
      <c r="C161" s="170" t="s">
        <v>250</v>
      </c>
      <c r="D161" s="171" t="s">
        <v>251</v>
      </c>
      <c r="E161" s="172"/>
      <c r="F161" s="173">
        <v>3</v>
      </c>
      <c r="G161" s="174">
        <v>7</v>
      </c>
      <c r="H161" s="175">
        <v>11</v>
      </c>
      <c r="I161" s="175"/>
      <c r="J161" s="175"/>
      <c r="K161" s="165">
        <f>IF(ISBLANK(F161),"",COUNTIF(F161:J161,"&gt;=0"))</f>
        <v>3</v>
      </c>
      <c r="L161" s="166">
        <f>IF(ISBLANK(F161),"",(IF(LEFT(F161,1)="-",1,0)+IF(LEFT(G161,1)="-",1,0)+IF(LEFT(H161,1)="-",1,0)+IF(LEFT(I161,1)="-",1,0)+IF(LEFT(J161,1)="-",1,0)))</f>
        <v>0</v>
      </c>
      <c r="M161" s="167">
        <f t="shared" si="4"/>
        <v>1</v>
      </c>
      <c r="N161" s="168">
        <f t="shared" si="4"/>
      </c>
      <c r="O161" s="136"/>
      <c r="Q161" s="138"/>
      <c r="R161" s="138"/>
    </row>
    <row r="162" spans="1:18" ht="12.75">
      <c r="A162" s="136"/>
      <c r="B162" s="161" t="s">
        <v>224</v>
      </c>
      <c r="C162" s="163" t="str">
        <f>IF(C152&gt;"",C152&amp;" - "&amp;G153,"")</f>
        <v>Emil Pyykkö - Paavo Collanus</v>
      </c>
      <c r="D162" s="162"/>
      <c r="E162" s="164"/>
      <c r="F162" s="103"/>
      <c r="G162" s="77"/>
      <c r="H162" s="77"/>
      <c r="I162" s="77"/>
      <c r="J162" s="110"/>
      <c r="K162" s="165">
        <f>IF(ISBLANK(F162),"",COUNTIF(F162:J162,"&gt;=0"))</f>
      </c>
      <c r="L162" s="166">
        <f>IF(ISBLANK(F162),"",(IF(LEFT(F162,1)="-",1,0)+IF(LEFT(G162,1)="-",1,0)+IF(LEFT(H162,1)="-",1,0)+IF(LEFT(I162,1)="-",1,0)+IF(LEFT(J162,1)="-",1,0)))</f>
      </c>
      <c r="M162" s="167">
        <f t="shared" si="4"/>
      </c>
      <c r="N162" s="168">
        <f t="shared" si="4"/>
      </c>
      <c r="O162" s="136"/>
      <c r="Q162" s="138"/>
      <c r="R162" s="138"/>
    </row>
    <row r="163" spans="1:18" ht="13.5" thickBot="1">
      <c r="A163" s="136"/>
      <c r="B163" s="161" t="s">
        <v>219</v>
      </c>
      <c r="C163" s="163" t="str">
        <f>IF(C153&gt;"",C153&amp;" - "&amp;G152,"")</f>
        <v>Sam Khosravi - Eelis Heikkilä</v>
      </c>
      <c r="D163" s="162"/>
      <c r="E163" s="164"/>
      <c r="F163" s="110"/>
      <c r="G163" s="77"/>
      <c r="H163" s="110"/>
      <c r="I163" s="77"/>
      <c r="J163" s="77"/>
      <c r="K163" s="165">
        <f>IF(ISBLANK(F163),"",COUNTIF(F163:J163,"&gt;=0"))</f>
      </c>
      <c r="L163" s="176">
        <f>IF(ISBLANK(F163),"",(IF(LEFT(F163,1)="-",1,0)+IF(LEFT(G163,1)="-",1,0)+IF(LEFT(H163,1)="-",1,0)+IF(LEFT(I163,1)="-",1,0)+IF(LEFT(J163,1)="-",1,0)))</f>
      </c>
      <c r="M163" s="167">
        <f t="shared" si="4"/>
      </c>
      <c r="N163" s="168">
        <f t="shared" si="4"/>
      </c>
      <c r="O163" s="136"/>
      <c r="Q163" s="138"/>
      <c r="R163" s="138"/>
    </row>
    <row r="164" spans="1:18" ht="16.5" thickBot="1">
      <c r="A164" s="133"/>
      <c r="B164" s="41"/>
      <c r="C164" s="41"/>
      <c r="D164" s="41"/>
      <c r="E164" s="41"/>
      <c r="F164" s="41"/>
      <c r="G164" s="41"/>
      <c r="H164" s="41"/>
      <c r="I164" s="177" t="s">
        <v>225</v>
      </c>
      <c r="J164" s="178"/>
      <c r="K164" s="179">
        <f>IF(ISBLANK(D159),"",SUM(K159:K163))</f>
      </c>
      <c r="L164" s="180">
        <f>IF(ISBLANK(E159),"",SUM(L159:L163))</f>
      </c>
      <c r="M164" s="181">
        <f>IF(ISBLANK(F159),"",SUM(M159:M163))</f>
        <v>3</v>
      </c>
      <c r="N164" s="182">
        <f>IF(ISBLANK(F159),"",SUM(N159:N163))</f>
        <v>0</v>
      </c>
      <c r="O164" s="136"/>
      <c r="Q164" s="138"/>
      <c r="R164" s="138"/>
    </row>
    <row r="165" spans="1:18" ht="12.75">
      <c r="A165" s="133"/>
      <c r="B165" s="63" t="s">
        <v>226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142"/>
      <c r="Q165" s="138"/>
      <c r="R165" s="138"/>
    </row>
    <row r="166" spans="1:18" ht="12.75">
      <c r="A166" s="133"/>
      <c r="B166" s="119" t="s">
        <v>227</v>
      </c>
      <c r="C166" s="119"/>
      <c r="D166" s="119" t="s">
        <v>228</v>
      </c>
      <c r="E166" s="40"/>
      <c r="F166" s="119"/>
      <c r="G166" s="119" t="s">
        <v>35</v>
      </c>
      <c r="H166" s="40"/>
      <c r="I166" s="119"/>
      <c r="J166" s="120" t="s">
        <v>229</v>
      </c>
      <c r="K166" s="28"/>
      <c r="L166" s="41"/>
      <c r="M166" s="41"/>
      <c r="N166" s="41"/>
      <c r="O166" s="142"/>
      <c r="Q166" s="138"/>
      <c r="R166" s="138"/>
    </row>
    <row r="167" spans="1:18" ht="18.75" thickBot="1">
      <c r="A167" s="133"/>
      <c r="B167" s="41"/>
      <c r="C167" s="41"/>
      <c r="D167" s="41"/>
      <c r="E167" s="41"/>
      <c r="F167" s="41"/>
      <c r="G167" s="41"/>
      <c r="H167" s="41"/>
      <c r="I167" s="41"/>
      <c r="J167" s="246" t="str">
        <f>IF(M164=3,C151,IF(N164=3,G151,""))</f>
        <v>TIP-70 </v>
      </c>
      <c r="K167" s="247"/>
      <c r="L167" s="247"/>
      <c r="M167" s="247"/>
      <c r="N167" s="248"/>
      <c r="O167" s="136"/>
      <c r="Q167" s="138"/>
      <c r="R167" s="138"/>
    </row>
    <row r="168" spans="1:18" ht="18">
      <c r="A168" s="183"/>
      <c r="B168" s="184"/>
      <c r="C168" s="184"/>
      <c r="D168" s="184"/>
      <c r="E168" s="184"/>
      <c r="F168" s="184"/>
      <c r="G168" s="184"/>
      <c r="H168" s="184"/>
      <c r="I168" s="184"/>
      <c r="J168" s="185"/>
      <c r="K168" s="185"/>
      <c r="L168" s="185"/>
      <c r="M168" s="185"/>
      <c r="N168" s="185"/>
      <c r="O168" s="186"/>
      <c r="Q168" s="138"/>
      <c r="R168" s="138"/>
    </row>
    <row r="169" spans="2:18" ht="12.75">
      <c r="B169" s="125" t="s">
        <v>248</v>
      </c>
      <c r="Q169" s="138"/>
      <c r="R169" s="138"/>
    </row>
    <row r="181" spans="1:17" ht="15.75">
      <c r="A181" s="128"/>
      <c r="B181" s="129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2"/>
      <c r="Q181" s="43" t="s">
        <v>236</v>
      </c>
    </row>
    <row r="182" spans="1:17" ht="15.75">
      <c r="A182" s="133"/>
      <c r="B182" s="28"/>
      <c r="C182" s="63" t="s">
        <v>237</v>
      </c>
      <c r="D182" s="41"/>
      <c r="E182" s="41"/>
      <c r="F182" s="28"/>
      <c r="G182" s="134" t="s">
        <v>190</v>
      </c>
      <c r="H182" s="135"/>
      <c r="I182" s="230" t="s">
        <v>234</v>
      </c>
      <c r="J182" s="231"/>
      <c r="K182" s="231"/>
      <c r="L182" s="231"/>
      <c r="M182" s="231"/>
      <c r="N182" s="232"/>
      <c r="O182" s="136"/>
      <c r="Q182" s="43" t="s">
        <v>238</v>
      </c>
    </row>
    <row r="183" spans="1:18" ht="20.25">
      <c r="A183" s="133"/>
      <c r="B183" s="42"/>
      <c r="C183" s="137" t="s">
        <v>239</v>
      </c>
      <c r="D183" s="41"/>
      <c r="E183" s="41"/>
      <c r="F183" s="28"/>
      <c r="G183" s="134" t="s">
        <v>192</v>
      </c>
      <c r="H183" s="135"/>
      <c r="I183" s="230" t="s">
        <v>235</v>
      </c>
      <c r="J183" s="231"/>
      <c r="K183" s="231"/>
      <c r="L183" s="231"/>
      <c r="M183" s="231"/>
      <c r="N183" s="232"/>
      <c r="O183" s="136"/>
      <c r="Q183" s="138"/>
      <c r="R183" s="138"/>
    </row>
    <row r="184" spans="1:18" ht="12.75">
      <c r="A184" s="133"/>
      <c r="B184" s="41"/>
      <c r="C184" s="139" t="s">
        <v>240</v>
      </c>
      <c r="D184" s="41"/>
      <c r="E184" s="41"/>
      <c r="F184" s="41"/>
      <c r="G184" s="134" t="s">
        <v>194</v>
      </c>
      <c r="H184" s="140"/>
      <c r="I184" s="230" t="s">
        <v>1</v>
      </c>
      <c r="J184" s="230"/>
      <c r="K184" s="230"/>
      <c r="L184" s="230"/>
      <c r="M184" s="230"/>
      <c r="N184" s="233"/>
      <c r="O184" s="136"/>
      <c r="Q184" s="138"/>
      <c r="R184" s="138"/>
    </row>
    <row r="185" spans="1:18" ht="15.75">
      <c r="A185" s="133"/>
      <c r="B185" s="41"/>
      <c r="C185" s="41"/>
      <c r="D185" s="41"/>
      <c r="E185" s="41"/>
      <c r="F185" s="41"/>
      <c r="G185" s="134" t="s">
        <v>241</v>
      </c>
      <c r="H185" s="135"/>
      <c r="I185" s="234">
        <v>42126</v>
      </c>
      <c r="J185" s="235"/>
      <c r="K185" s="235"/>
      <c r="L185" s="141" t="s">
        <v>242</v>
      </c>
      <c r="M185" s="236"/>
      <c r="N185" s="233"/>
      <c r="O185" s="136"/>
      <c r="Q185" s="138"/>
      <c r="R185" s="138"/>
    </row>
    <row r="186" spans="1:18" ht="12.75">
      <c r="A186" s="133"/>
      <c r="B186" s="28"/>
      <c r="C186" s="60" t="s">
        <v>243</v>
      </c>
      <c r="D186" s="41"/>
      <c r="E186" s="41"/>
      <c r="F186" s="41"/>
      <c r="G186" s="60" t="s">
        <v>243</v>
      </c>
      <c r="H186" s="41"/>
      <c r="I186" s="41"/>
      <c r="J186" s="41"/>
      <c r="K186" s="41"/>
      <c r="L186" s="41"/>
      <c r="M186" s="41"/>
      <c r="N186" s="41"/>
      <c r="O186" s="142"/>
      <c r="Q186" s="138"/>
      <c r="R186" s="138"/>
    </row>
    <row r="187" spans="1:18" ht="15.75">
      <c r="A187" s="136"/>
      <c r="B187" s="143" t="s">
        <v>199</v>
      </c>
      <c r="C187" s="237" t="s">
        <v>42</v>
      </c>
      <c r="D187" s="238"/>
      <c r="E187" s="144"/>
      <c r="F187" s="145" t="s">
        <v>200</v>
      </c>
      <c r="G187" s="237" t="s">
        <v>36</v>
      </c>
      <c r="H187" s="239"/>
      <c r="I187" s="239"/>
      <c r="J187" s="239"/>
      <c r="K187" s="239"/>
      <c r="L187" s="239"/>
      <c r="M187" s="239"/>
      <c r="N187" s="240"/>
      <c r="O187" s="136"/>
      <c r="Q187" s="138"/>
      <c r="R187" s="138"/>
    </row>
    <row r="188" spans="1:18" ht="12.75">
      <c r="A188" s="136"/>
      <c r="B188" s="146" t="s">
        <v>201</v>
      </c>
      <c r="C188" s="241" t="s">
        <v>43</v>
      </c>
      <c r="D188" s="242"/>
      <c r="E188" s="147"/>
      <c r="F188" s="148" t="s">
        <v>202</v>
      </c>
      <c r="G188" s="241" t="s">
        <v>38</v>
      </c>
      <c r="H188" s="231"/>
      <c r="I188" s="231"/>
      <c r="J188" s="231"/>
      <c r="K188" s="231"/>
      <c r="L188" s="231"/>
      <c r="M188" s="231"/>
      <c r="N188" s="232"/>
      <c r="O188" s="136"/>
      <c r="Q188" s="138"/>
      <c r="R188" s="138"/>
    </row>
    <row r="189" spans="1:18" ht="12.75">
      <c r="A189" s="136"/>
      <c r="B189" s="149" t="s">
        <v>203</v>
      </c>
      <c r="C189" s="241" t="s">
        <v>44</v>
      </c>
      <c r="D189" s="242"/>
      <c r="E189" s="147"/>
      <c r="F189" s="150" t="s">
        <v>204</v>
      </c>
      <c r="G189" s="241" t="s">
        <v>37</v>
      </c>
      <c r="H189" s="231"/>
      <c r="I189" s="231"/>
      <c r="J189" s="231"/>
      <c r="K189" s="231"/>
      <c r="L189" s="231"/>
      <c r="M189" s="231"/>
      <c r="N189" s="232"/>
      <c r="O189" s="136"/>
      <c r="Q189" s="138"/>
      <c r="R189" s="138"/>
    </row>
    <row r="190" spans="1:18" ht="12.75">
      <c r="A190" s="133"/>
      <c r="B190" s="151" t="s">
        <v>244</v>
      </c>
      <c r="C190" s="152"/>
      <c r="D190" s="153" t="s">
        <v>250</v>
      </c>
      <c r="E190" s="154"/>
      <c r="F190" s="151" t="s">
        <v>244</v>
      </c>
      <c r="G190" s="155"/>
      <c r="H190" s="155"/>
      <c r="I190" s="155" t="s">
        <v>251</v>
      </c>
      <c r="J190" s="155"/>
      <c r="K190" s="155"/>
      <c r="L190" s="155"/>
      <c r="M190" s="155"/>
      <c r="N190" s="155"/>
      <c r="O190" s="142"/>
      <c r="Q190" s="138"/>
      <c r="R190" s="138"/>
    </row>
    <row r="191" spans="1:18" ht="12.75">
      <c r="A191" s="136"/>
      <c r="B191" s="146"/>
      <c r="C191" s="243"/>
      <c r="D191" s="242"/>
      <c r="E191" s="147"/>
      <c r="F191" s="148"/>
      <c r="G191" s="243"/>
      <c r="H191" s="231"/>
      <c r="I191" s="231"/>
      <c r="J191" s="231"/>
      <c r="K191" s="231"/>
      <c r="L191" s="231"/>
      <c r="M191" s="231"/>
      <c r="N191" s="232"/>
      <c r="O191" s="136"/>
      <c r="Q191" s="138"/>
      <c r="R191" s="138"/>
    </row>
    <row r="192" spans="1:18" ht="12.75">
      <c r="A192" s="136"/>
      <c r="B192" s="156"/>
      <c r="C192" s="243"/>
      <c r="D192" s="242"/>
      <c r="E192" s="147"/>
      <c r="F192" s="157"/>
      <c r="G192" s="243"/>
      <c r="H192" s="231"/>
      <c r="I192" s="231"/>
      <c r="J192" s="231"/>
      <c r="K192" s="231"/>
      <c r="L192" s="231"/>
      <c r="M192" s="231"/>
      <c r="N192" s="232"/>
      <c r="O192" s="136"/>
      <c r="Q192" s="138"/>
      <c r="R192" s="138"/>
    </row>
    <row r="193" spans="1:18" ht="15.75">
      <c r="A193" s="133"/>
      <c r="B193" s="41"/>
      <c r="C193" s="41"/>
      <c r="D193" s="41"/>
      <c r="E193" s="41"/>
      <c r="F193" s="45" t="s">
        <v>245</v>
      </c>
      <c r="G193" s="60"/>
      <c r="H193" s="60"/>
      <c r="I193" s="60"/>
      <c r="J193" s="41"/>
      <c r="K193" s="41"/>
      <c r="L193" s="41"/>
      <c r="M193" s="61"/>
      <c r="N193" s="28"/>
      <c r="O193" s="142"/>
      <c r="Q193" s="138"/>
      <c r="R193" s="138"/>
    </row>
    <row r="194" spans="1:18" ht="12.75">
      <c r="A194" s="133"/>
      <c r="B194" s="117" t="s">
        <v>246</v>
      </c>
      <c r="C194" s="41"/>
      <c r="D194" s="41"/>
      <c r="E194" s="41"/>
      <c r="F194" s="158" t="s">
        <v>209</v>
      </c>
      <c r="G194" s="158" t="s">
        <v>210</v>
      </c>
      <c r="H194" s="158" t="s">
        <v>211</v>
      </c>
      <c r="I194" s="158" t="s">
        <v>212</v>
      </c>
      <c r="J194" s="158" t="s">
        <v>213</v>
      </c>
      <c r="K194" s="244" t="s">
        <v>7</v>
      </c>
      <c r="L194" s="245"/>
      <c r="M194" s="159" t="s">
        <v>214</v>
      </c>
      <c r="N194" s="160" t="s">
        <v>215</v>
      </c>
      <c r="O194" s="136"/>
      <c r="R194" s="138"/>
    </row>
    <row r="195" spans="1:18" ht="12.75">
      <c r="A195" s="136"/>
      <c r="B195" s="161" t="s">
        <v>216</v>
      </c>
      <c r="C195" s="162" t="str">
        <f>IF(C188&gt;"",C188&amp;" - "&amp;G188,"")</f>
        <v>Santeri Korhonen - Joni Rahikainen</v>
      </c>
      <c r="D195" s="163"/>
      <c r="E195" s="164"/>
      <c r="F195" s="77">
        <v>2</v>
      </c>
      <c r="G195" s="77">
        <v>4</v>
      </c>
      <c r="H195" s="77">
        <v>1</v>
      </c>
      <c r="I195" s="77"/>
      <c r="J195" s="77"/>
      <c r="K195" s="165">
        <f>IF(ISBLANK(F195),"",COUNTIF(F195:J195,"&gt;=0"))</f>
        <v>3</v>
      </c>
      <c r="L195" s="166">
        <f>IF(ISBLANK(F195),"",(IF(LEFT(F195,1)="-",1,0)+IF(LEFT(G195,1)="-",1,0)+IF(LEFT(H195,1)="-",1,0)+IF(LEFT(I195,1)="-",1,0)+IF(LEFT(J195,1)="-",1,0)))</f>
        <v>0</v>
      </c>
      <c r="M195" s="167">
        <f aca="true" t="shared" si="5" ref="M195:N199">IF(K195=3,1,"")</f>
        <v>1</v>
      </c>
      <c r="N195" s="168">
        <f t="shared" si="5"/>
      </c>
      <c r="O195" s="136"/>
      <c r="Q195" s="138"/>
      <c r="R195" s="138"/>
    </row>
    <row r="196" spans="1:18" ht="12.75">
      <c r="A196" s="136"/>
      <c r="B196" s="161" t="s">
        <v>217</v>
      </c>
      <c r="C196" s="163" t="str">
        <f>IF(C189&gt;"",C189&amp;" - "&amp;G189,"")</f>
        <v>Niilo Räty - Sam Li</v>
      </c>
      <c r="D196" s="162"/>
      <c r="E196" s="164"/>
      <c r="F196" s="76">
        <v>5</v>
      </c>
      <c r="G196" s="77">
        <v>4</v>
      </c>
      <c r="H196" s="77">
        <v>3</v>
      </c>
      <c r="I196" s="77"/>
      <c r="J196" s="77"/>
      <c r="K196" s="165">
        <f>IF(ISBLANK(F196),"",COUNTIF(F196:J196,"&gt;=0"))</f>
        <v>3</v>
      </c>
      <c r="L196" s="166">
        <f>IF(ISBLANK(F196),"",(IF(LEFT(F196,1)="-",1,0)+IF(LEFT(G196,1)="-",1,0)+IF(LEFT(H196,1)="-",1,0)+IF(LEFT(I196,1)="-",1,0)+IF(LEFT(J196,1)="-",1,0)))</f>
        <v>0</v>
      </c>
      <c r="M196" s="167">
        <f t="shared" si="5"/>
        <v>1</v>
      </c>
      <c r="N196" s="168">
        <f t="shared" si="5"/>
      </c>
      <c r="O196" s="136"/>
      <c r="Q196" s="138"/>
      <c r="R196" s="138"/>
    </row>
    <row r="197" spans="1:18" ht="12.75">
      <c r="A197" s="136"/>
      <c r="B197" s="169" t="s">
        <v>247</v>
      </c>
      <c r="C197" s="170" t="s">
        <v>250</v>
      </c>
      <c r="D197" s="171" t="s">
        <v>251</v>
      </c>
      <c r="E197" s="172"/>
      <c r="F197" s="173">
        <v>9</v>
      </c>
      <c r="G197" s="174">
        <v>4</v>
      </c>
      <c r="H197" s="175">
        <v>3</v>
      </c>
      <c r="I197" s="175"/>
      <c r="J197" s="175"/>
      <c r="K197" s="165">
        <f>IF(ISBLANK(F197),"",COUNTIF(F197:J197,"&gt;=0"))</f>
        <v>3</v>
      </c>
      <c r="L197" s="166">
        <f>IF(ISBLANK(F197),"",(IF(LEFT(F197,1)="-",1,0)+IF(LEFT(G197,1)="-",1,0)+IF(LEFT(H197,1)="-",1,0)+IF(LEFT(I197,1)="-",1,0)+IF(LEFT(J197,1)="-",1,0)))</f>
        <v>0</v>
      </c>
      <c r="M197" s="167">
        <f t="shared" si="5"/>
        <v>1</v>
      </c>
      <c r="N197" s="168">
        <f t="shared" si="5"/>
      </c>
      <c r="O197" s="136"/>
      <c r="Q197" s="138"/>
      <c r="R197" s="138"/>
    </row>
    <row r="198" spans="1:18" ht="12.75">
      <c r="A198" s="136"/>
      <c r="B198" s="161" t="s">
        <v>224</v>
      </c>
      <c r="C198" s="163" t="str">
        <f>IF(C188&gt;"",C188&amp;" - "&amp;G189,"")</f>
        <v>Santeri Korhonen - Sam Li</v>
      </c>
      <c r="D198" s="162"/>
      <c r="E198" s="164"/>
      <c r="F198" s="103"/>
      <c r="G198" s="77"/>
      <c r="H198" s="77"/>
      <c r="I198" s="77"/>
      <c r="J198" s="110"/>
      <c r="K198" s="165">
        <f>IF(ISBLANK(F198),"",COUNTIF(F198:J198,"&gt;=0"))</f>
      </c>
      <c r="L198" s="166">
        <f>IF(ISBLANK(F198),"",(IF(LEFT(F198,1)="-",1,0)+IF(LEFT(G198,1)="-",1,0)+IF(LEFT(H198,1)="-",1,0)+IF(LEFT(I198,1)="-",1,0)+IF(LEFT(J198,1)="-",1,0)))</f>
      </c>
      <c r="M198" s="167">
        <f t="shared" si="5"/>
      </c>
      <c r="N198" s="168">
        <f t="shared" si="5"/>
      </c>
      <c r="O198" s="136"/>
      <c r="Q198" s="138"/>
      <c r="R198" s="138"/>
    </row>
    <row r="199" spans="1:18" ht="13.5" thickBot="1">
      <c r="A199" s="136"/>
      <c r="B199" s="161" t="s">
        <v>219</v>
      </c>
      <c r="C199" s="163" t="str">
        <f>IF(C189&gt;"",C189&amp;" - "&amp;G188,"")</f>
        <v>Niilo Räty - Joni Rahikainen</v>
      </c>
      <c r="D199" s="162"/>
      <c r="E199" s="164"/>
      <c r="F199" s="110"/>
      <c r="G199" s="77"/>
      <c r="H199" s="110"/>
      <c r="I199" s="77"/>
      <c r="J199" s="77"/>
      <c r="K199" s="165">
        <f>IF(ISBLANK(F199),"",COUNTIF(F199:J199,"&gt;=0"))</f>
      </c>
      <c r="L199" s="176">
        <f>IF(ISBLANK(F199),"",(IF(LEFT(F199,1)="-",1,0)+IF(LEFT(G199,1)="-",1,0)+IF(LEFT(H199,1)="-",1,0)+IF(LEFT(I199,1)="-",1,0)+IF(LEFT(J199,1)="-",1,0)))</f>
      </c>
      <c r="M199" s="167">
        <f t="shared" si="5"/>
      </c>
      <c r="N199" s="168">
        <f t="shared" si="5"/>
      </c>
      <c r="O199" s="136"/>
      <c r="Q199" s="138"/>
      <c r="R199" s="138"/>
    </row>
    <row r="200" spans="1:18" ht="16.5" thickBot="1">
      <c r="A200" s="133"/>
      <c r="B200" s="41"/>
      <c r="C200" s="41"/>
      <c r="D200" s="41"/>
      <c r="E200" s="41"/>
      <c r="F200" s="41"/>
      <c r="G200" s="41"/>
      <c r="H200" s="41"/>
      <c r="I200" s="177" t="s">
        <v>225</v>
      </c>
      <c r="J200" s="178"/>
      <c r="K200" s="179">
        <f>IF(ISBLANK(D195),"",SUM(K195:K199))</f>
      </c>
      <c r="L200" s="180">
        <f>IF(ISBLANK(E195),"",SUM(L195:L199))</f>
      </c>
      <c r="M200" s="181">
        <f>IF(ISBLANK(F195),"",SUM(M195:M199))</f>
        <v>3</v>
      </c>
      <c r="N200" s="182">
        <f>IF(ISBLANK(F195),"",SUM(N195:N199))</f>
        <v>0</v>
      </c>
      <c r="O200" s="136"/>
      <c r="Q200" s="138"/>
      <c r="R200" s="138"/>
    </row>
    <row r="201" spans="1:18" ht="12.75">
      <c r="A201" s="133"/>
      <c r="B201" s="63" t="s">
        <v>226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142"/>
      <c r="Q201" s="138"/>
      <c r="R201" s="138"/>
    </row>
    <row r="202" spans="1:18" ht="12.75">
      <c r="A202" s="133"/>
      <c r="B202" s="119" t="s">
        <v>227</v>
      </c>
      <c r="C202" s="119"/>
      <c r="D202" s="119" t="s">
        <v>228</v>
      </c>
      <c r="E202" s="40"/>
      <c r="F202" s="119"/>
      <c r="G202" s="119" t="s">
        <v>35</v>
      </c>
      <c r="H202" s="40"/>
      <c r="I202" s="119"/>
      <c r="J202" s="120" t="s">
        <v>229</v>
      </c>
      <c r="K202" s="28"/>
      <c r="L202" s="41"/>
      <c r="M202" s="41"/>
      <c r="N202" s="41"/>
      <c r="O202" s="142"/>
      <c r="Q202" s="138"/>
      <c r="R202" s="138"/>
    </row>
    <row r="203" spans="1:18" ht="18.75" thickBot="1">
      <c r="A203" s="133"/>
      <c r="B203" s="41"/>
      <c r="C203" s="41"/>
      <c r="D203" s="41"/>
      <c r="E203" s="41"/>
      <c r="F203" s="41"/>
      <c r="G203" s="41"/>
      <c r="H203" s="41"/>
      <c r="I203" s="41"/>
      <c r="J203" s="246" t="str">
        <f>IF(M200=3,C187,IF(N200=3,G187,""))</f>
        <v>Nu-Se</v>
      </c>
      <c r="K203" s="247"/>
      <c r="L203" s="247"/>
      <c r="M203" s="247"/>
      <c r="N203" s="248"/>
      <c r="O203" s="136"/>
      <c r="Q203" s="138"/>
      <c r="R203" s="138"/>
    </row>
    <row r="204" spans="1:18" ht="18">
      <c r="A204" s="183"/>
      <c r="B204" s="184"/>
      <c r="C204" s="184"/>
      <c r="D204" s="184"/>
      <c r="E204" s="184"/>
      <c r="F204" s="184"/>
      <c r="G204" s="184"/>
      <c r="H204" s="184"/>
      <c r="I204" s="184"/>
      <c r="J204" s="185"/>
      <c r="K204" s="185"/>
      <c r="L204" s="185"/>
      <c r="M204" s="185"/>
      <c r="N204" s="185"/>
      <c r="O204" s="186"/>
      <c r="Q204" s="138"/>
      <c r="R204" s="138"/>
    </row>
    <row r="205" spans="2:18" ht="12.75">
      <c r="B205" s="125" t="s">
        <v>248</v>
      </c>
      <c r="Q205" s="138"/>
      <c r="R205" s="138"/>
    </row>
    <row r="217" spans="1:17" ht="15.75">
      <c r="A217" s="128"/>
      <c r="B217" s="129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2"/>
      <c r="Q217" s="43" t="s">
        <v>236</v>
      </c>
    </row>
    <row r="218" spans="1:17" ht="15.75">
      <c r="A218" s="133"/>
      <c r="B218" s="28"/>
      <c r="C218" s="63" t="s">
        <v>237</v>
      </c>
      <c r="D218" s="41"/>
      <c r="E218" s="41"/>
      <c r="F218" s="28"/>
      <c r="G218" s="134" t="s">
        <v>190</v>
      </c>
      <c r="H218" s="135"/>
      <c r="I218" s="230" t="s">
        <v>234</v>
      </c>
      <c r="J218" s="231"/>
      <c r="K218" s="231"/>
      <c r="L218" s="231"/>
      <c r="M218" s="231"/>
      <c r="N218" s="232"/>
      <c r="O218" s="136"/>
      <c r="Q218" s="43" t="s">
        <v>238</v>
      </c>
    </row>
    <row r="219" spans="1:18" ht="20.25">
      <c r="A219" s="133"/>
      <c r="B219" s="42"/>
      <c r="C219" s="137" t="s">
        <v>239</v>
      </c>
      <c r="D219" s="41"/>
      <c r="E219" s="41"/>
      <c r="F219" s="28"/>
      <c r="G219" s="134" t="s">
        <v>192</v>
      </c>
      <c r="H219" s="135"/>
      <c r="I219" s="230" t="s">
        <v>235</v>
      </c>
      <c r="J219" s="231"/>
      <c r="K219" s="231"/>
      <c r="L219" s="231"/>
      <c r="M219" s="231"/>
      <c r="N219" s="232"/>
      <c r="O219" s="136"/>
      <c r="Q219" s="138"/>
      <c r="R219" s="138"/>
    </row>
    <row r="220" spans="1:18" ht="12.75">
      <c r="A220" s="133"/>
      <c r="B220" s="41"/>
      <c r="C220" s="139" t="s">
        <v>240</v>
      </c>
      <c r="D220" s="41"/>
      <c r="E220" s="41"/>
      <c r="F220" s="41"/>
      <c r="G220" s="134" t="s">
        <v>194</v>
      </c>
      <c r="H220" s="140"/>
      <c r="I220" s="230" t="s">
        <v>1</v>
      </c>
      <c r="J220" s="230"/>
      <c r="K220" s="230"/>
      <c r="L220" s="230"/>
      <c r="M220" s="230"/>
      <c r="N220" s="233"/>
      <c r="O220" s="136"/>
      <c r="Q220" s="138"/>
      <c r="R220" s="138"/>
    </row>
    <row r="221" spans="1:18" ht="15.75">
      <c r="A221" s="133"/>
      <c r="B221" s="41"/>
      <c r="C221" s="41"/>
      <c r="D221" s="41"/>
      <c r="E221" s="41"/>
      <c r="F221" s="41"/>
      <c r="G221" s="134" t="s">
        <v>241</v>
      </c>
      <c r="H221" s="135"/>
      <c r="I221" s="234">
        <v>42126</v>
      </c>
      <c r="J221" s="235"/>
      <c r="K221" s="235"/>
      <c r="L221" s="141" t="s">
        <v>242</v>
      </c>
      <c r="M221" s="236"/>
      <c r="N221" s="233"/>
      <c r="O221" s="136"/>
      <c r="Q221" s="138"/>
      <c r="R221" s="138"/>
    </row>
    <row r="222" spans="1:18" ht="12.75">
      <c r="A222" s="133"/>
      <c r="B222" s="28"/>
      <c r="C222" s="60" t="s">
        <v>243</v>
      </c>
      <c r="D222" s="41"/>
      <c r="E222" s="41"/>
      <c r="F222" s="41"/>
      <c r="G222" s="60" t="s">
        <v>243</v>
      </c>
      <c r="H222" s="41"/>
      <c r="I222" s="41"/>
      <c r="J222" s="41"/>
      <c r="K222" s="41"/>
      <c r="L222" s="41"/>
      <c r="M222" s="41"/>
      <c r="N222" s="41"/>
      <c r="O222" s="142"/>
      <c r="Q222" s="138"/>
      <c r="R222" s="138"/>
    </row>
    <row r="223" spans="1:18" ht="15.75">
      <c r="A223" s="136"/>
      <c r="B223" s="143" t="s">
        <v>199</v>
      </c>
      <c r="C223" s="237" t="s">
        <v>22</v>
      </c>
      <c r="D223" s="238"/>
      <c r="E223" s="144"/>
      <c r="F223" s="145" t="s">
        <v>200</v>
      </c>
      <c r="G223" s="237" t="s">
        <v>17</v>
      </c>
      <c r="H223" s="239"/>
      <c r="I223" s="239"/>
      <c r="J223" s="239"/>
      <c r="K223" s="239"/>
      <c r="L223" s="239"/>
      <c r="M223" s="239"/>
      <c r="N223" s="240"/>
      <c r="O223" s="136"/>
      <c r="Q223" s="138"/>
      <c r="R223" s="138"/>
    </row>
    <row r="224" spans="1:18" ht="12.75">
      <c r="A224" s="136"/>
      <c r="B224" s="146" t="s">
        <v>201</v>
      </c>
      <c r="C224" s="241" t="s">
        <v>26</v>
      </c>
      <c r="D224" s="242"/>
      <c r="E224" s="147"/>
      <c r="F224" s="148" t="s">
        <v>202</v>
      </c>
      <c r="G224" s="241" t="s">
        <v>18</v>
      </c>
      <c r="H224" s="231"/>
      <c r="I224" s="231"/>
      <c r="J224" s="231"/>
      <c r="K224" s="231"/>
      <c r="L224" s="231"/>
      <c r="M224" s="231"/>
      <c r="N224" s="232"/>
      <c r="O224" s="136"/>
      <c r="Q224" s="138"/>
      <c r="R224" s="138"/>
    </row>
    <row r="225" spans="1:18" ht="12.75">
      <c r="A225" s="136"/>
      <c r="B225" s="149" t="s">
        <v>203</v>
      </c>
      <c r="C225" s="241" t="s">
        <v>252</v>
      </c>
      <c r="D225" s="242"/>
      <c r="E225" s="147"/>
      <c r="F225" s="150" t="s">
        <v>204</v>
      </c>
      <c r="G225" s="241" t="s">
        <v>19</v>
      </c>
      <c r="H225" s="231"/>
      <c r="I225" s="231"/>
      <c r="J225" s="231"/>
      <c r="K225" s="231"/>
      <c r="L225" s="231"/>
      <c r="M225" s="231"/>
      <c r="N225" s="232"/>
      <c r="O225" s="136"/>
      <c r="Q225" s="138"/>
      <c r="R225" s="138"/>
    </row>
    <row r="226" spans="1:18" ht="12.75">
      <c r="A226" s="133"/>
      <c r="B226" s="151" t="s">
        <v>244</v>
      </c>
      <c r="C226" s="152"/>
      <c r="D226" s="153" t="s">
        <v>250</v>
      </c>
      <c r="E226" s="154"/>
      <c r="F226" s="151" t="s">
        <v>244</v>
      </c>
      <c r="G226" s="155"/>
      <c r="H226" s="155"/>
      <c r="I226" s="155" t="s">
        <v>251</v>
      </c>
      <c r="J226" s="155"/>
      <c r="K226" s="155"/>
      <c r="L226" s="155"/>
      <c r="M226" s="155"/>
      <c r="N226" s="155"/>
      <c r="O226" s="142"/>
      <c r="Q226" s="138"/>
      <c r="R226" s="138"/>
    </row>
    <row r="227" spans="1:18" ht="12.75">
      <c r="A227" s="136"/>
      <c r="B227" s="146"/>
      <c r="C227" s="243"/>
      <c r="D227" s="242"/>
      <c r="E227" s="147"/>
      <c r="F227" s="148"/>
      <c r="G227" s="243"/>
      <c r="H227" s="231"/>
      <c r="I227" s="231"/>
      <c r="J227" s="231"/>
      <c r="K227" s="231"/>
      <c r="L227" s="231"/>
      <c r="M227" s="231"/>
      <c r="N227" s="232"/>
      <c r="O227" s="136"/>
      <c r="Q227" s="138"/>
      <c r="R227" s="138"/>
    </row>
    <row r="228" spans="1:18" ht="12.75">
      <c r="A228" s="136"/>
      <c r="B228" s="156"/>
      <c r="C228" s="243"/>
      <c r="D228" s="242"/>
      <c r="E228" s="147"/>
      <c r="F228" s="157"/>
      <c r="G228" s="243"/>
      <c r="H228" s="231"/>
      <c r="I228" s="231"/>
      <c r="J228" s="231"/>
      <c r="K228" s="231"/>
      <c r="L228" s="231"/>
      <c r="M228" s="231"/>
      <c r="N228" s="232"/>
      <c r="O228" s="136"/>
      <c r="Q228" s="138"/>
      <c r="R228" s="138"/>
    </row>
    <row r="229" spans="1:18" ht="15.75">
      <c r="A229" s="133"/>
      <c r="B229" s="41"/>
      <c r="C229" s="41"/>
      <c r="D229" s="41"/>
      <c r="E229" s="41"/>
      <c r="F229" s="45" t="s">
        <v>245</v>
      </c>
      <c r="G229" s="60"/>
      <c r="H229" s="60"/>
      <c r="I229" s="60"/>
      <c r="J229" s="41"/>
      <c r="K229" s="41"/>
      <c r="L229" s="41"/>
      <c r="M229" s="61"/>
      <c r="N229" s="28"/>
      <c r="O229" s="142"/>
      <c r="Q229" s="138"/>
      <c r="R229" s="138"/>
    </row>
    <row r="230" spans="1:18" ht="12.75">
      <c r="A230" s="133"/>
      <c r="B230" s="117" t="s">
        <v>246</v>
      </c>
      <c r="C230" s="41"/>
      <c r="D230" s="41"/>
      <c r="E230" s="41"/>
      <c r="F230" s="158" t="s">
        <v>209</v>
      </c>
      <c r="G230" s="158" t="s">
        <v>210</v>
      </c>
      <c r="H230" s="158" t="s">
        <v>211</v>
      </c>
      <c r="I230" s="158" t="s">
        <v>212</v>
      </c>
      <c r="J230" s="158" t="s">
        <v>213</v>
      </c>
      <c r="K230" s="244" t="s">
        <v>7</v>
      </c>
      <c r="L230" s="245"/>
      <c r="M230" s="159" t="s">
        <v>214</v>
      </c>
      <c r="N230" s="160" t="s">
        <v>215</v>
      </c>
      <c r="O230" s="136"/>
      <c r="R230" s="138"/>
    </row>
    <row r="231" spans="1:18" ht="12.75">
      <c r="A231" s="136"/>
      <c r="B231" s="161" t="s">
        <v>216</v>
      </c>
      <c r="C231" s="162" t="str">
        <f>IF(C224&gt;"",C224&amp;" - "&amp;G224,"")</f>
        <v>Paavo Collanus - Rasmus Vesalainen</v>
      </c>
      <c r="D231" s="163"/>
      <c r="E231" s="164"/>
      <c r="F231" s="77">
        <v>6</v>
      </c>
      <c r="G231" s="77">
        <v>2</v>
      </c>
      <c r="H231" s="77">
        <v>4</v>
      </c>
      <c r="I231" s="77"/>
      <c r="J231" s="77"/>
      <c r="K231" s="165">
        <f>IF(ISBLANK(F231),"",COUNTIF(F231:J231,"&gt;=0"))</f>
        <v>3</v>
      </c>
      <c r="L231" s="166">
        <f>IF(ISBLANK(F231),"",(IF(LEFT(F231,1)="-",1,0)+IF(LEFT(G231,1)="-",1,0)+IF(LEFT(H231,1)="-",1,0)+IF(LEFT(I231,1)="-",1,0)+IF(LEFT(J231,1)="-",1,0)))</f>
        <v>0</v>
      </c>
      <c r="M231" s="167">
        <f aca="true" t="shared" si="6" ref="M231:N235">IF(K231=3,1,"")</f>
        <v>1</v>
      </c>
      <c r="N231" s="168">
        <f t="shared" si="6"/>
      </c>
      <c r="O231" s="136"/>
      <c r="Q231" s="138"/>
      <c r="R231" s="138"/>
    </row>
    <row r="232" spans="1:18" ht="12.75">
      <c r="A232" s="136"/>
      <c r="B232" s="161" t="s">
        <v>217</v>
      </c>
      <c r="C232" s="163" t="str">
        <f>IF(C225&gt;"",C225&amp;" - "&amp;G225,"")</f>
        <v>Eelis Heikkilä - Matias Vesalainen</v>
      </c>
      <c r="D232" s="162"/>
      <c r="E232" s="164"/>
      <c r="F232" s="76">
        <v>-3</v>
      </c>
      <c r="G232" s="77">
        <v>9</v>
      </c>
      <c r="H232" s="77">
        <v>-7</v>
      </c>
      <c r="I232" s="77">
        <v>8</v>
      </c>
      <c r="J232" s="77">
        <v>-9</v>
      </c>
      <c r="K232" s="165">
        <f>IF(ISBLANK(F232),"",COUNTIF(F232:J232,"&gt;=0"))</f>
        <v>2</v>
      </c>
      <c r="L232" s="166">
        <f>IF(ISBLANK(F232),"",(IF(LEFT(F232,1)="-",1,0)+IF(LEFT(G232,1)="-",1,0)+IF(LEFT(H232,1)="-",1,0)+IF(LEFT(I232,1)="-",1,0)+IF(LEFT(J232,1)="-",1,0)))</f>
        <v>3</v>
      </c>
      <c r="M232" s="167">
        <f t="shared" si="6"/>
      </c>
      <c r="N232" s="168">
        <f t="shared" si="6"/>
        <v>1</v>
      </c>
      <c r="O232" s="136"/>
      <c r="Q232" s="138"/>
      <c r="R232" s="138"/>
    </row>
    <row r="233" spans="1:18" ht="12.75">
      <c r="A233" s="136"/>
      <c r="B233" s="169" t="s">
        <v>247</v>
      </c>
      <c r="C233" s="170" t="s">
        <v>250</v>
      </c>
      <c r="D233" s="171" t="s">
        <v>251</v>
      </c>
      <c r="E233" s="172"/>
      <c r="F233" s="173">
        <v>-12</v>
      </c>
      <c r="G233" s="174">
        <v>7</v>
      </c>
      <c r="H233" s="175">
        <v>-7</v>
      </c>
      <c r="I233" s="175">
        <v>5</v>
      </c>
      <c r="J233" s="175">
        <v>-4</v>
      </c>
      <c r="K233" s="165">
        <f>IF(ISBLANK(F233),"",COUNTIF(F233:J233,"&gt;=0"))</f>
        <v>2</v>
      </c>
      <c r="L233" s="166">
        <f>IF(ISBLANK(F233),"",(IF(LEFT(F233,1)="-",1,0)+IF(LEFT(G233,1)="-",1,0)+IF(LEFT(H233,1)="-",1,0)+IF(LEFT(I233,1)="-",1,0)+IF(LEFT(J233,1)="-",1,0)))</f>
        <v>3</v>
      </c>
      <c r="M233" s="167">
        <f t="shared" si="6"/>
      </c>
      <c r="N233" s="168">
        <f t="shared" si="6"/>
        <v>1</v>
      </c>
      <c r="O233" s="136"/>
      <c r="Q233" s="138"/>
      <c r="R233" s="138"/>
    </row>
    <row r="234" spans="1:18" ht="12.75">
      <c r="A234" s="136"/>
      <c r="B234" s="161" t="s">
        <v>224</v>
      </c>
      <c r="C234" s="163" t="str">
        <f>IF(C224&gt;"",C224&amp;" - "&amp;G225,"")</f>
        <v>Paavo Collanus - Matias Vesalainen</v>
      </c>
      <c r="D234" s="162"/>
      <c r="E234" s="164"/>
      <c r="F234" s="103">
        <v>5</v>
      </c>
      <c r="G234" s="77">
        <v>7</v>
      </c>
      <c r="H234" s="77">
        <v>5</v>
      </c>
      <c r="I234" s="77"/>
      <c r="J234" s="110"/>
      <c r="K234" s="165">
        <f>IF(ISBLANK(F234),"",COUNTIF(F234:J234,"&gt;=0"))</f>
        <v>3</v>
      </c>
      <c r="L234" s="166">
        <f>IF(ISBLANK(F234),"",(IF(LEFT(F234,1)="-",1,0)+IF(LEFT(G234,1)="-",1,0)+IF(LEFT(H234,1)="-",1,0)+IF(LEFT(I234,1)="-",1,0)+IF(LEFT(J234,1)="-",1,0)))</f>
        <v>0</v>
      </c>
      <c r="M234" s="167">
        <f t="shared" si="6"/>
        <v>1</v>
      </c>
      <c r="N234" s="168">
        <f t="shared" si="6"/>
      </c>
      <c r="O234" s="136"/>
      <c r="Q234" s="138"/>
      <c r="R234" s="138"/>
    </row>
    <row r="235" spans="1:18" ht="13.5" thickBot="1">
      <c r="A235" s="136"/>
      <c r="B235" s="161" t="s">
        <v>219</v>
      </c>
      <c r="C235" s="163" t="str">
        <f>IF(C225&gt;"",C225&amp;" - "&amp;G224,"")</f>
        <v>Eelis Heikkilä - Rasmus Vesalainen</v>
      </c>
      <c r="D235" s="162"/>
      <c r="E235" s="164"/>
      <c r="F235" s="110">
        <v>-2</v>
      </c>
      <c r="G235" s="77">
        <v>-5</v>
      </c>
      <c r="H235" s="110">
        <v>-3</v>
      </c>
      <c r="I235" s="77"/>
      <c r="J235" s="77"/>
      <c r="K235" s="165">
        <f>IF(ISBLANK(F235),"",COUNTIF(F235:J235,"&gt;=0"))</f>
        <v>0</v>
      </c>
      <c r="L235" s="176">
        <f>IF(ISBLANK(F235),"",(IF(LEFT(F235,1)="-",1,0)+IF(LEFT(G235,1)="-",1,0)+IF(LEFT(H235,1)="-",1,0)+IF(LEFT(I235,1)="-",1,0)+IF(LEFT(J235,1)="-",1,0)))</f>
        <v>3</v>
      </c>
      <c r="M235" s="167">
        <f t="shared" si="6"/>
      </c>
      <c r="N235" s="168">
        <f t="shared" si="6"/>
        <v>1</v>
      </c>
      <c r="O235" s="136"/>
      <c r="Q235" s="138"/>
      <c r="R235" s="138"/>
    </row>
    <row r="236" spans="1:18" ht="16.5" thickBot="1">
      <c r="A236" s="133"/>
      <c r="B236" s="41"/>
      <c r="C236" s="41"/>
      <c r="D236" s="41"/>
      <c r="E236" s="41"/>
      <c r="F236" s="41"/>
      <c r="G236" s="41"/>
      <c r="H236" s="41"/>
      <c r="I236" s="177" t="s">
        <v>225</v>
      </c>
      <c r="J236" s="178"/>
      <c r="K236" s="179">
        <f>IF(ISBLANK(D231),"",SUM(K231:K235))</f>
      </c>
      <c r="L236" s="180">
        <f>IF(ISBLANK(E231),"",SUM(L231:L235))</f>
      </c>
      <c r="M236" s="181">
        <f>IF(ISBLANK(F231),"",SUM(M231:M235))</f>
        <v>2</v>
      </c>
      <c r="N236" s="182">
        <f>IF(ISBLANK(F231),"",SUM(N231:N235))</f>
        <v>3</v>
      </c>
      <c r="O236" s="136"/>
      <c r="Q236" s="138"/>
      <c r="R236" s="138"/>
    </row>
    <row r="237" spans="1:18" ht="12.75">
      <c r="A237" s="133"/>
      <c r="B237" s="63" t="s">
        <v>226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142"/>
      <c r="Q237" s="138"/>
      <c r="R237" s="138"/>
    </row>
    <row r="238" spans="1:18" ht="12.75">
      <c r="A238" s="133"/>
      <c r="B238" s="119" t="s">
        <v>227</v>
      </c>
      <c r="C238" s="119"/>
      <c r="D238" s="119" t="s">
        <v>228</v>
      </c>
      <c r="E238" s="40"/>
      <c r="F238" s="119"/>
      <c r="G238" s="119" t="s">
        <v>35</v>
      </c>
      <c r="H238" s="40"/>
      <c r="I238" s="119"/>
      <c r="J238" s="120" t="s">
        <v>229</v>
      </c>
      <c r="K238" s="28"/>
      <c r="L238" s="41"/>
      <c r="M238" s="41"/>
      <c r="N238" s="41"/>
      <c r="O238" s="142"/>
      <c r="Q238" s="138"/>
      <c r="R238" s="138"/>
    </row>
    <row r="239" spans="1:18" ht="18.75" thickBot="1">
      <c r="A239" s="133"/>
      <c r="B239" s="41"/>
      <c r="C239" s="41"/>
      <c r="D239" s="41"/>
      <c r="E239" s="41"/>
      <c r="F239" s="41"/>
      <c r="G239" s="41"/>
      <c r="H239" s="41"/>
      <c r="I239" s="41"/>
      <c r="J239" s="246" t="str">
        <f>IF(M236=3,C223,IF(N236=3,G223,""))</f>
        <v>KoKa</v>
      </c>
      <c r="K239" s="247"/>
      <c r="L239" s="247"/>
      <c r="M239" s="247"/>
      <c r="N239" s="248"/>
      <c r="O239" s="136"/>
      <c r="Q239" s="138"/>
      <c r="R239" s="138"/>
    </row>
    <row r="240" spans="1:18" ht="18">
      <c r="A240" s="183"/>
      <c r="B240" s="184"/>
      <c r="C240" s="184"/>
      <c r="D240" s="184"/>
      <c r="E240" s="184"/>
      <c r="F240" s="184"/>
      <c r="G240" s="184"/>
      <c r="H240" s="184"/>
      <c r="I240" s="184"/>
      <c r="J240" s="185"/>
      <c r="K240" s="185"/>
      <c r="L240" s="185"/>
      <c r="M240" s="185"/>
      <c r="N240" s="185"/>
      <c r="O240" s="186"/>
      <c r="Q240" s="138"/>
      <c r="R240" s="138"/>
    </row>
    <row r="241" spans="2:18" ht="12.75">
      <c r="B241" s="125" t="s">
        <v>248</v>
      </c>
      <c r="Q241" s="138"/>
      <c r="R241" s="138"/>
    </row>
    <row r="253" spans="1:17" ht="15.75">
      <c r="A253" s="128"/>
      <c r="B253" s="129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2"/>
      <c r="Q253" s="43" t="s">
        <v>236</v>
      </c>
    </row>
    <row r="254" spans="1:17" ht="15.75">
      <c r="A254" s="133"/>
      <c r="B254" s="28"/>
      <c r="C254" s="63" t="s">
        <v>237</v>
      </c>
      <c r="D254" s="41"/>
      <c r="E254" s="41"/>
      <c r="F254" s="28"/>
      <c r="G254" s="134" t="s">
        <v>190</v>
      </c>
      <c r="H254" s="135"/>
      <c r="I254" s="230" t="s">
        <v>234</v>
      </c>
      <c r="J254" s="231"/>
      <c r="K254" s="231"/>
      <c r="L254" s="231"/>
      <c r="M254" s="231"/>
      <c r="N254" s="232"/>
      <c r="O254" s="136"/>
      <c r="Q254" s="43" t="s">
        <v>238</v>
      </c>
    </row>
    <row r="255" spans="1:18" ht="20.25">
      <c r="A255" s="133"/>
      <c r="B255" s="42"/>
      <c r="C255" s="137" t="s">
        <v>239</v>
      </c>
      <c r="D255" s="41"/>
      <c r="E255" s="41"/>
      <c r="F255" s="28"/>
      <c r="G255" s="134" t="s">
        <v>192</v>
      </c>
      <c r="H255" s="135"/>
      <c r="I255" s="230" t="s">
        <v>235</v>
      </c>
      <c r="J255" s="231"/>
      <c r="K255" s="231"/>
      <c r="L255" s="231"/>
      <c r="M255" s="231"/>
      <c r="N255" s="232"/>
      <c r="O255" s="136"/>
      <c r="Q255" s="138"/>
      <c r="R255" s="138"/>
    </row>
    <row r="256" spans="1:18" ht="12.75">
      <c r="A256" s="133"/>
      <c r="B256" s="41"/>
      <c r="C256" s="139" t="s">
        <v>240</v>
      </c>
      <c r="D256" s="41"/>
      <c r="E256" s="41"/>
      <c r="F256" s="41"/>
      <c r="G256" s="134" t="s">
        <v>194</v>
      </c>
      <c r="H256" s="140"/>
      <c r="I256" s="230" t="s">
        <v>1</v>
      </c>
      <c r="J256" s="230"/>
      <c r="K256" s="230"/>
      <c r="L256" s="230"/>
      <c r="M256" s="230"/>
      <c r="N256" s="233"/>
      <c r="O256" s="136"/>
      <c r="Q256" s="138"/>
      <c r="R256" s="138"/>
    </row>
    <row r="257" spans="1:18" ht="15.75">
      <c r="A257" s="133"/>
      <c r="B257" s="41"/>
      <c r="C257" s="41"/>
      <c r="D257" s="41"/>
      <c r="E257" s="41"/>
      <c r="F257" s="41"/>
      <c r="G257" s="134" t="s">
        <v>241</v>
      </c>
      <c r="H257" s="135"/>
      <c r="I257" s="234">
        <v>42126</v>
      </c>
      <c r="J257" s="235"/>
      <c r="K257" s="235"/>
      <c r="L257" s="141" t="s">
        <v>242</v>
      </c>
      <c r="M257" s="236"/>
      <c r="N257" s="233"/>
      <c r="O257" s="136"/>
      <c r="Q257" s="138"/>
      <c r="R257" s="138"/>
    </row>
    <row r="258" spans="1:18" ht="12.75">
      <c r="A258" s="133"/>
      <c r="B258" s="28"/>
      <c r="C258" s="60" t="s">
        <v>243</v>
      </c>
      <c r="D258" s="41"/>
      <c r="E258" s="41"/>
      <c r="F258" s="41"/>
      <c r="G258" s="60" t="s">
        <v>243</v>
      </c>
      <c r="H258" s="41"/>
      <c r="I258" s="41"/>
      <c r="J258" s="41"/>
      <c r="K258" s="41"/>
      <c r="L258" s="41"/>
      <c r="M258" s="41"/>
      <c r="N258" s="41"/>
      <c r="O258" s="142"/>
      <c r="Q258" s="138"/>
      <c r="R258" s="138"/>
    </row>
    <row r="259" spans="1:18" ht="15.75">
      <c r="A259" s="136"/>
      <c r="B259" s="143" t="s">
        <v>199</v>
      </c>
      <c r="C259" s="237" t="s">
        <v>23</v>
      </c>
      <c r="D259" s="238"/>
      <c r="E259" s="144"/>
      <c r="F259" s="145" t="s">
        <v>200</v>
      </c>
      <c r="G259" s="237" t="s">
        <v>36</v>
      </c>
      <c r="H259" s="239"/>
      <c r="I259" s="239"/>
      <c r="J259" s="239"/>
      <c r="K259" s="239"/>
      <c r="L259" s="239"/>
      <c r="M259" s="239"/>
      <c r="N259" s="240"/>
      <c r="O259" s="136"/>
      <c r="Q259" s="138"/>
      <c r="R259" s="138"/>
    </row>
    <row r="260" spans="1:18" ht="12.75">
      <c r="A260" s="136"/>
      <c r="B260" s="146" t="s">
        <v>201</v>
      </c>
      <c r="C260" s="241" t="s">
        <v>63</v>
      </c>
      <c r="D260" s="242"/>
      <c r="E260" s="147"/>
      <c r="F260" s="148" t="s">
        <v>202</v>
      </c>
      <c r="G260" s="241" t="s">
        <v>38</v>
      </c>
      <c r="H260" s="231"/>
      <c r="I260" s="231"/>
      <c r="J260" s="231"/>
      <c r="K260" s="231"/>
      <c r="L260" s="231"/>
      <c r="M260" s="231"/>
      <c r="N260" s="232"/>
      <c r="O260" s="136"/>
      <c r="Q260" s="138"/>
      <c r="R260" s="138"/>
    </row>
    <row r="261" spans="1:18" ht="12.75">
      <c r="A261" s="136"/>
      <c r="B261" s="149" t="s">
        <v>203</v>
      </c>
      <c r="C261" s="241" t="s">
        <v>255</v>
      </c>
      <c r="D261" s="242"/>
      <c r="E261" s="147"/>
      <c r="F261" s="150" t="s">
        <v>204</v>
      </c>
      <c r="G261" s="241" t="s">
        <v>37</v>
      </c>
      <c r="H261" s="231"/>
      <c r="I261" s="231"/>
      <c r="J261" s="231"/>
      <c r="K261" s="231"/>
      <c r="L261" s="231"/>
      <c r="M261" s="231"/>
      <c r="N261" s="232"/>
      <c r="O261" s="136"/>
      <c r="Q261" s="138"/>
      <c r="R261" s="138"/>
    </row>
    <row r="262" spans="1:18" ht="12.75">
      <c r="A262" s="133"/>
      <c r="B262" s="151" t="s">
        <v>244</v>
      </c>
      <c r="C262" s="152"/>
      <c r="D262" s="153" t="s">
        <v>250</v>
      </c>
      <c r="E262" s="154"/>
      <c r="F262" s="151" t="s">
        <v>244</v>
      </c>
      <c r="G262" s="155"/>
      <c r="H262" s="155"/>
      <c r="I262" s="155" t="s">
        <v>251</v>
      </c>
      <c r="J262" s="155"/>
      <c r="K262" s="155"/>
      <c r="L262" s="155"/>
      <c r="M262" s="155"/>
      <c r="N262" s="155"/>
      <c r="O262" s="142"/>
      <c r="Q262" s="138"/>
      <c r="R262" s="138"/>
    </row>
    <row r="263" spans="1:18" ht="12.75">
      <c r="A263" s="136"/>
      <c r="B263" s="146"/>
      <c r="C263" s="243"/>
      <c r="D263" s="242"/>
      <c r="E263" s="147"/>
      <c r="F263" s="148"/>
      <c r="G263" s="243"/>
      <c r="H263" s="231"/>
      <c r="I263" s="231"/>
      <c r="J263" s="231"/>
      <c r="K263" s="231"/>
      <c r="L263" s="231"/>
      <c r="M263" s="231"/>
      <c r="N263" s="232"/>
      <c r="O263" s="136"/>
      <c r="Q263" s="138"/>
      <c r="R263" s="138"/>
    </row>
    <row r="264" spans="1:18" ht="12.75">
      <c r="A264" s="136"/>
      <c r="B264" s="156"/>
      <c r="C264" s="243"/>
      <c r="D264" s="242"/>
      <c r="E264" s="147"/>
      <c r="F264" s="157"/>
      <c r="G264" s="243"/>
      <c r="H264" s="231"/>
      <c r="I264" s="231"/>
      <c r="J264" s="231"/>
      <c r="K264" s="231"/>
      <c r="L264" s="231"/>
      <c r="M264" s="231"/>
      <c r="N264" s="232"/>
      <c r="O264" s="136"/>
      <c r="Q264" s="138"/>
      <c r="R264" s="138"/>
    </row>
    <row r="265" spans="1:18" ht="15.75">
      <c r="A265" s="133"/>
      <c r="B265" s="41"/>
      <c r="C265" s="41"/>
      <c r="D265" s="41"/>
      <c r="E265" s="41"/>
      <c r="F265" s="45" t="s">
        <v>245</v>
      </c>
      <c r="G265" s="60"/>
      <c r="H265" s="60"/>
      <c r="I265" s="60"/>
      <c r="J265" s="41"/>
      <c r="K265" s="41"/>
      <c r="L265" s="41"/>
      <c r="M265" s="61"/>
      <c r="N265" s="28"/>
      <c r="O265" s="142"/>
      <c r="Q265" s="138"/>
      <c r="R265" s="138"/>
    </row>
    <row r="266" spans="1:18" ht="12.75">
      <c r="A266" s="133"/>
      <c r="B266" s="117" t="s">
        <v>246</v>
      </c>
      <c r="C266" s="41"/>
      <c r="D266" s="41"/>
      <c r="E266" s="41"/>
      <c r="F266" s="158" t="s">
        <v>209</v>
      </c>
      <c r="G266" s="158" t="s">
        <v>210</v>
      </c>
      <c r="H266" s="158" t="s">
        <v>211</v>
      </c>
      <c r="I266" s="158" t="s">
        <v>212</v>
      </c>
      <c r="J266" s="158" t="s">
        <v>213</v>
      </c>
      <c r="K266" s="244" t="s">
        <v>7</v>
      </c>
      <c r="L266" s="245"/>
      <c r="M266" s="159" t="s">
        <v>214</v>
      </c>
      <c r="N266" s="160" t="s">
        <v>215</v>
      </c>
      <c r="O266" s="136"/>
      <c r="R266" s="138"/>
    </row>
    <row r="267" spans="1:18" ht="12.75">
      <c r="A267" s="136"/>
      <c r="B267" s="161" t="s">
        <v>216</v>
      </c>
      <c r="C267" s="162" t="str">
        <f>IF(C260&gt;"",C260&amp;" - "&amp;G260,"")</f>
        <v>Noah Steif - Joni Rahikainen</v>
      </c>
      <c r="D267" s="163"/>
      <c r="E267" s="164"/>
      <c r="F267" s="77">
        <v>5</v>
      </c>
      <c r="G267" s="77">
        <v>3</v>
      </c>
      <c r="H267" s="77">
        <v>3</v>
      </c>
      <c r="I267" s="77"/>
      <c r="J267" s="77"/>
      <c r="K267" s="165">
        <f>IF(ISBLANK(F267),"",COUNTIF(F267:J267,"&gt;=0"))</f>
        <v>3</v>
      </c>
      <c r="L267" s="166">
        <f>IF(ISBLANK(F267),"",(IF(LEFT(F267,1)="-",1,0)+IF(LEFT(G267,1)="-",1,0)+IF(LEFT(H267,1)="-",1,0)+IF(LEFT(I267,1)="-",1,0)+IF(LEFT(J267,1)="-",1,0)))</f>
        <v>0</v>
      </c>
      <c r="M267" s="167">
        <f aca="true" t="shared" si="7" ref="M267:N271">IF(K267=3,1,"")</f>
        <v>1</v>
      </c>
      <c r="N267" s="168">
        <f t="shared" si="7"/>
      </c>
      <c r="O267" s="136"/>
      <c r="Q267" s="138"/>
      <c r="R267" s="138"/>
    </row>
    <row r="268" spans="1:18" ht="12.75">
      <c r="A268" s="136"/>
      <c r="B268" s="161" t="s">
        <v>217</v>
      </c>
      <c r="C268" s="163" t="str">
        <f>IF(C261&gt;"",C261&amp;" - "&amp;G261,"")</f>
        <v>Leo Kettula - Sam Li</v>
      </c>
      <c r="D268" s="162"/>
      <c r="E268" s="164"/>
      <c r="F268" s="76">
        <v>-2</v>
      </c>
      <c r="G268" s="77">
        <v>-4</v>
      </c>
      <c r="H268" s="77">
        <v>-8</v>
      </c>
      <c r="I268" s="77"/>
      <c r="J268" s="77"/>
      <c r="K268" s="165">
        <f>IF(ISBLANK(F268),"",COUNTIF(F268:J268,"&gt;=0"))</f>
        <v>0</v>
      </c>
      <c r="L268" s="166">
        <f>IF(ISBLANK(F268),"",(IF(LEFT(F268,1)="-",1,0)+IF(LEFT(G268,1)="-",1,0)+IF(LEFT(H268,1)="-",1,0)+IF(LEFT(I268,1)="-",1,0)+IF(LEFT(J268,1)="-",1,0)))</f>
        <v>3</v>
      </c>
      <c r="M268" s="167">
        <f t="shared" si="7"/>
      </c>
      <c r="N268" s="168">
        <f t="shared" si="7"/>
        <v>1</v>
      </c>
      <c r="O268" s="136"/>
      <c r="Q268" s="138"/>
      <c r="R268" s="138"/>
    </row>
    <row r="269" spans="1:18" ht="12.75">
      <c r="A269" s="136"/>
      <c r="B269" s="169" t="s">
        <v>247</v>
      </c>
      <c r="C269" s="170" t="s">
        <v>250</v>
      </c>
      <c r="D269" s="171" t="s">
        <v>251</v>
      </c>
      <c r="E269" s="172"/>
      <c r="F269" s="173">
        <v>5</v>
      </c>
      <c r="G269" s="174">
        <v>9</v>
      </c>
      <c r="H269" s="175">
        <v>4</v>
      </c>
      <c r="I269" s="175"/>
      <c r="J269" s="175"/>
      <c r="K269" s="165">
        <f>IF(ISBLANK(F269),"",COUNTIF(F269:J269,"&gt;=0"))</f>
        <v>3</v>
      </c>
      <c r="L269" s="166">
        <f>IF(ISBLANK(F269),"",(IF(LEFT(F269,1)="-",1,0)+IF(LEFT(G269,1)="-",1,0)+IF(LEFT(H269,1)="-",1,0)+IF(LEFT(I269,1)="-",1,0)+IF(LEFT(J269,1)="-",1,0)))</f>
        <v>0</v>
      </c>
      <c r="M269" s="167">
        <f t="shared" si="7"/>
        <v>1</v>
      </c>
      <c r="N269" s="168">
        <f t="shared" si="7"/>
      </c>
      <c r="O269" s="136"/>
      <c r="Q269" s="138"/>
      <c r="R269" s="138"/>
    </row>
    <row r="270" spans="1:18" ht="12.75">
      <c r="A270" s="136"/>
      <c r="B270" s="161" t="s">
        <v>224</v>
      </c>
      <c r="C270" s="163" t="str">
        <f>IF(C260&gt;"",C260&amp;" - "&amp;G261,"")</f>
        <v>Noah Steif - Sam Li</v>
      </c>
      <c r="D270" s="162"/>
      <c r="E270" s="164"/>
      <c r="F270" s="103">
        <v>5</v>
      </c>
      <c r="G270" s="77">
        <v>5</v>
      </c>
      <c r="H270" s="77">
        <v>2</v>
      </c>
      <c r="I270" s="77"/>
      <c r="J270" s="110"/>
      <c r="K270" s="165">
        <f>IF(ISBLANK(F270),"",COUNTIF(F270:J270,"&gt;=0"))</f>
        <v>3</v>
      </c>
      <c r="L270" s="166">
        <f>IF(ISBLANK(F270),"",(IF(LEFT(F270,1)="-",1,0)+IF(LEFT(G270,1)="-",1,0)+IF(LEFT(H270,1)="-",1,0)+IF(LEFT(I270,1)="-",1,0)+IF(LEFT(J270,1)="-",1,0)))</f>
        <v>0</v>
      </c>
      <c r="M270" s="167">
        <f t="shared" si="7"/>
        <v>1</v>
      </c>
      <c r="N270" s="168">
        <f t="shared" si="7"/>
      </c>
      <c r="O270" s="136"/>
      <c r="Q270" s="138"/>
      <c r="R270" s="138"/>
    </row>
    <row r="271" spans="1:18" ht="13.5" thickBot="1">
      <c r="A271" s="136"/>
      <c r="B271" s="161" t="s">
        <v>219</v>
      </c>
      <c r="C271" s="163" t="str">
        <f>IF(C261&gt;"",C261&amp;" - "&amp;G260,"")</f>
        <v>Leo Kettula - Joni Rahikainen</v>
      </c>
      <c r="D271" s="162"/>
      <c r="E271" s="164"/>
      <c r="F271" s="110"/>
      <c r="G271" s="77"/>
      <c r="H271" s="110"/>
      <c r="I271" s="77"/>
      <c r="J271" s="77"/>
      <c r="K271" s="165">
        <f>IF(ISBLANK(F271),"",COUNTIF(F271:J271,"&gt;=0"))</f>
      </c>
      <c r="L271" s="176">
        <f>IF(ISBLANK(F271),"",(IF(LEFT(F271,1)="-",1,0)+IF(LEFT(G271,1)="-",1,0)+IF(LEFT(H271,1)="-",1,0)+IF(LEFT(I271,1)="-",1,0)+IF(LEFT(J271,1)="-",1,0)))</f>
      </c>
      <c r="M271" s="167">
        <f t="shared" si="7"/>
      </c>
      <c r="N271" s="168">
        <f t="shared" si="7"/>
      </c>
      <c r="O271" s="136"/>
      <c r="Q271" s="138"/>
      <c r="R271" s="138"/>
    </row>
    <row r="272" spans="1:18" ht="16.5" thickBot="1">
      <c r="A272" s="133"/>
      <c r="B272" s="41"/>
      <c r="C272" s="41"/>
      <c r="D272" s="41"/>
      <c r="E272" s="41"/>
      <c r="F272" s="41"/>
      <c r="G272" s="41"/>
      <c r="H272" s="41"/>
      <c r="I272" s="177" t="s">
        <v>225</v>
      </c>
      <c r="J272" s="178"/>
      <c r="K272" s="179">
        <f>IF(ISBLANK(D267),"",SUM(K267:K271))</f>
      </c>
      <c r="L272" s="180">
        <f>IF(ISBLANK(E267),"",SUM(L267:L271))</f>
      </c>
      <c r="M272" s="181">
        <f>IF(ISBLANK(F267),"",SUM(M267:M271))</f>
        <v>3</v>
      </c>
      <c r="N272" s="182">
        <f>IF(ISBLANK(F267),"",SUM(N267:N271))</f>
        <v>1</v>
      </c>
      <c r="O272" s="136"/>
      <c r="Q272" s="138"/>
      <c r="R272" s="138"/>
    </row>
    <row r="273" spans="1:18" ht="12.75">
      <c r="A273" s="133"/>
      <c r="B273" s="63" t="s">
        <v>226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142"/>
      <c r="Q273" s="138"/>
      <c r="R273" s="138"/>
    </row>
    <row r="274" spans="1:18" ht="12.75">
      <c r="A274" s="133"/>
      <c r="B274" s="119" t="s">
        <v>227</v>
      </c>
      <c r="C274" s="119"/>
      <c r="D274" s="119" t="s">
        <v>228</v>
      </c>
      <c r="E274" s="40"/>
      <c r="F274" s="119"/>
      <c r="G274" s="119" t="s">
        <v>35</v>
      </c>
      <c r="H274" s="40"/>
      <c r="I274" s="119"/>
      <c r="J274" s="120" t="s">
        <v>229</v>
      </c>
      <c r="K274" s="28"/>
      <c r="L274" s="41"/>
      <c r="M274" s="41"/>
      <c r="N274" s="41"/>
      <c r="O274" s="142"/>
      <c r="Q274" s="138"/>
      <c r="R274" s="138"/>
    </row>
    <row r="275" spans="1:18" ht="18.75" thickBot="1">
      <c r="A275" s="133"/>
      <c r="B275" s="41"/>
      <c r="C275" s="41"/>
      <c r="D275" s="41"/>
      <c r="E275" s="41"/>
      <c r="F275" s="41"/>
      <c r="G275" s="41"/>
      <c r="H275" s="41"/>
      <c r="I275" s="41"/>
      <c r="J275" s="246" t="str">
        <f>IF(M272=3,C259,IF(N272=3,G259,""))</f>
        <v>MBF</v>
      </c>
      <c r="K275" s="247"/>
      <c r="L275" s="247"/>
      <c r="M275" s="247"/>
      <c r="N275" s="248"/>
      <c r="O275" s="136"/>
      <c r="Q275" s="138"/>
      <c r="R275" s="138"/>
    </row>
    <row r="276" spans="1:18" ht="18">
      <c r="A276" s="183"/>
      <c r="B276" s="184"/>
      <c r="C276" s="184"/>
      <c r="D276" s="184"/>
      <c r="E276" s="184"/>
      <c r="F276" s="184"/>
      <c r="G276" s="184"/>
      <c r="H276" s="184"/>
      <c r="I276" s="184"/>
      <c r="J276" s="185"/>
      <c r="K276" s="185"/>
      <c r="L276" s="185"/>
      <c r="M276" s="185"/>
      <c r="N276" s="185"/>
      <c r="O276" s="186"/>
      <c r="Q276" s="138"/>
      <c r="R276" s="138"/>
    </row>
    <row r="277" spans="2:18" ht="12.75">
      <c r="B277" s="125" t="s">
        <v>248</v>
      </c>
      <c r="Q277" s="138"/>
      <c r="R277" s="138"/>
    </row>
    <row r="289" spans="1:17" ht="15.75">
      <c r="A289" s="128"/>
      <c r="B289" s="129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2"/>
      <c r="Q289" s="43" t="s">
        <v>236</v>
      </c>
    </row>
    <row r="290" spans="1:17" ht="15.75">
      <c r="A290" s="133"/>
      <c r="B290" s="28"/>
      <c r="C290" s="63" t="s">
        <v>237</v>
      </c>
      <c r="D290" s="41"/>
      <c r="E290" s="41"/>
      <c r="F290" s="28"/>
      <c r="G290" s="134" t="s">
        <v>190</v>
      </c>
      <c r="H290" s="135"/>
      <c r="I290" s="230" t="s">
        <v>234</v>
      </c>
      <c r="J290" s="231"/>
      <c r="K290" s="231"/>
      <c r="L290" s="231"/>
      <c r="M290" s="231"/>
      <c r="N290" s="232"/>
      <c r="O290" s="136"/>
      <c r="Q290" s="43" t="s">
        <v>238</v>
      </c>
    </row>
    <row r="291" spans="1:18" ht="20.25">
      <c r="A291" s="133"/>
      <c r="B291" s="42"/>
      <c r="C291" s="137" t="s">
        <v>239</v>
      </c>
      <c r="D291" s="41"/>
      <c r="E291" s="41"/>
      <c r="F291" s="28"/>
      <c r="G291" s="134" t="s">
        <v>192</v>
      </c>
      <c r="H291" s="135"/>
      <c r="I291" s="230" t="s">
        <v>235</v>
      </c>
      <c r="J291" s="231"/>
      <c r="K291" s="231"/>
      <c r="L291" s="231"/>
      <c r="M291" s="231"/>
      <c r="N291" s="232"/>
      <c r="O291" s="136"/>
      <c r="Q291" s="138"/>
      <c r="R291" s="138"/>
    </row>
    <row r="292" spans="1:18" ht="12.75">
      <c r="A292" s="133"/>
      <c r="B292" s="41"/>
      <c r="C292" s="139" t="s">
        <v>240</v>
      </c>
      <c r="D292" s="41"/>
      <c r="E292" s="41"/>
      <c r="F292" s="41"/>
      <c r="G292" s="134" t="s">
        <v>194</v>
      </c>
      <c r="H292" s="140"/>
      <c r="I292" s="230" t="s">
        <v>1</v>
      </c>
      <c r="J292" s="230"/>
      <c r="K292" s="230"/>
      <c r="L292" s="230"/>
      <c r="M292" s="230"/>
      <c r="N292" s="233"/>
      <c r="O292" s="136"/>
      <c r="Q292" s="138"/>
      <c r="R292" s="138"/>
    </row>
    <row r="293" spans="1:18" ht="15.75">
      <c r="A293" s="133"/>
      <c r="B293" s="41"/>
      <c r="C293" s="41"/>
      <c r="D293" s="41"/>
      <c r="E293" s="41"/>
      <c r="F293" s="41"/>
      <c r="G293" s="134" t="s">
        <v>241</v>
      </c>
      <c r="H293" s="135"/>
      <c r="I293" s="234">
        <v>42126</v>
      </c>
      <c r="J293" s="235"/>
      <c r="K293" s="235"/>
      <c r="L293" s="141" t="s">
        <v>242</v>
      </c>
      <c r="M293" s="236"/>
      <c r="N293" s="233"/>
      <c r="O293" s="136"/>
      <c r="Q293" s="138"/>
      <c r="R293" s="138"/>
    </row>
    <row r="294" spans="1:18" ht="12.75">
      <c r="A294" s="133"/>
      <c r="B294" s="28"/>
      <c r="C294" s="60" t="s">
        <v>243</v>
      </c>
      <c r="D294" s="41"/>
      <c r="E294" s="41"/>
      <c r="F294" s="41"/>
      <c r="G294" s="60" t="s">
        <v>243</v>
      </c>
      <c r="H294" s="41"/>
      <c r="I294" s="41"/>
      <c r="J294" s="41"/>
      <c r="K294" s="41"/>
      <c r="L294" s="41"/>
      <c r="M294" s="41"/>
      <c r="N294" s="41"/>
      <c r="O294" s="142"/>
      <c r="Q294" s="138"/>
      <c r="R294" s="138"/>
    </row>
    <row r="295" spans="1:18" ht="15.75">
      <c r="A295" s="136"/>
      <c r="B295" s="143" t="s">
        <v>199</v>
      </c>
      <c r="C295" s="237" t="s">
        <v>23</v>
      </c>
      <c r="D295" s="238"/>
      <c r="E295" s="144"/>
      <c r="F295" s="145" t="s">
        <v>200</v>
      </c>
      <c r="G295" s="237" t="s">
        <v>42</v>
      </c>
      <c r="H295" s="239"/>
      <c r="I295" s="239"/>
      <c r="J295" s="239"/>
      <c r="K295" s="239"/>
      <c r="L295" s="239"/>
      <c r="M295" s="239"/>
      <c r="N295" s="240"/>
      <c r="O295" s="136"/>
      <c r="Q295" s="138"/>
      <c r="R295" s="138"/>
    </row>
    <row r="296" spans="1:18" ht="12.75">
      <c r="A296" s="136"/>
      <c r="B296" s="146" t="s">
        <v>201</v>
      </c>
      <c r="C296" s="241" t="s">
        <v>255</v>
      </c>
      <c r="D296" s="242"/>
      <c r="E296" s="147"/>
      <c r="F296" s="148" t="s">
        <v>202</v>
      </c>
      <c r="G296" s="241" t="s">
        <v>45</v>
      </c>
      <c r="H296" s="231"/>
      <c r="I296" s="231"/>
      <c r="J296" s="231"/>
      <c r="K296" s="231"/>
      <c r="L296" s="231"/>
      <c r="M296" s="231"/>
      <c r="N296" s="232"/>
      <c r="O296" s="136"/>
      <c r="Q296" s="138"/>
      <c r="R296" s="138"/>
    </row>
    <row r="297" spans="1:18" ht="12.75">
      <c r="A297" s="136"/>
      <c r="B297" s="149" t="s">
        <v>203</v>
      </c>
      <c r="C297" s="241" t="s">
        <v>63</v>
      </c>
      <c r="D297" s="242"/>
      <c r="E297" s="147"/>
      <c r="F297" s="150" t="s">
        <v>204</v>
      </c>
      <c r="G297" s="241" t="s">
        <v>43</v>
      </c>
      <c r="H297" s="231"/>
      <c r="I297" s="231"/>
      <c r="J297" s="231"/>
      <c r="K297" s="231"/>
      <c r="L297" s="231"/>
      <c r="M297" s="231"/>
      <c r="N297" s="232"/>
      <c r="O297" s="136"/>
      <c r="Q297" s="138"/>
      <c r="R297" s="138"/>
    </row>
    <row r="298" spans="1:18" ht="12.75">
      <c r="A298" s="133"/>
      <c r="B298" s="151" t="s">
        <v>244</v>
      </c>
      <c r="C298" s="152"/>
      <c r="D298" s="153" t="s">
        <v>250</v>
      </c>
      <c r="E298" s="154"/>
      <c r="F298" s="151" t="s">
        <v>244</v>
      </c>
      <c r="G298" s="155"/>
      <c r="H298" s="155"/>
      <c r="I298" s="155" t="s">
        <v>251</v>
      </c>
      <c r="J298" s="155"/>
      <c r="K298" s="155"/>
      <c r="L298" s="155"/>
      <c r="M298" s="155"/>
      <c r="N298" s="155"/>
      <c r="O298" s="142"/>
      <c r="Q298" s="138"/>
      <c r="R298" s="138"/>
    </row>
    <row r="299" spans="1:18" ht="12.75">
      <c r="A299" s="136"/>
      <c r="B299" s="146"/>
      <c r="C299" s="243"/>
      <c r="D299" s="242"/>
      <c r="E299" s="147"/>
      <c r="F299" s="148"/>
      <c r="G299" s="243"/>
      <c r="H299" s="231"/>
      <c r="I299" s="231"/>
      <c r="J299" s="231"/>
      <c r="K299" s="231"/>
      <c r="L299" s="231"/>
      <c r="M299" s="231"/>
      <c r="N299" s="232"/>
      <c r="O299" s="136"/>
      <c r="Q299" s="138"/>
      <c r="R299" s="138"/>
    </row>
    <row r="300" spans="1:18" ht="12.75">
      <c r="A300" s="136"/>
      <c r="B300" s="156"/>
      <c r="C300" s="243"/>
      <c r="D300" s="242"/>
      <c r="E300" s="147"/>
      <c r="F300" s="157"/>
      <c r="G300" s="243"/>
      <c r="H300" s="231"/>
      <c r="I300" s="231"/>
      <c r="J300" s="231"/>
      <c r="K300" s="231"/>
      <c r="L300" s="231"/>
      <c r="M300" s="231"/>
      <c r="N300" s="232"/>
      <c r="O300" s="136"/>
      <c r="Q300" s="138"/>
      <c r="R300" s="138"/>
    </row>
    <row r="301" spans="1:18" ht="15.75">
      <c r="A301" s="133"/>
      <c r="B301" s="41"/>
      <c r="C301" s="41"/>
      <c r="D301" s="41"/>
      <c r="E301" s="41"/>
      <c r="F301" s="45" t="s">
        <v>245</v>
      </c>
      <c r="G301" s="60"/>
      <c r="H301" s="60"/>
      <c r="I301" s="60"/>
      <c r="J301" s="41"/>
      <c r="K301" s="41"/>
      <c r="L301" s="41"/>
      <c r="M301" s="61"/>
      <c r="N301" s="28"/>
      <c r="O301" s="142"/>
      <c r="Q301" s="138"/>
      <c r="R301" s="138"/>
    </row>
    <row r="302" spans="1:18" ht="12.75">
      <c r="A302" s="133"/>
      <c r="B302" s="117" t="s">
        <v>246</v>
      </c>
      <c r="C302" s="41"/>
      <c r="D302" s="41"/>
      <c r="E302" s="41"/>
      <c r="F302" s="158" t="s">
        <v>209</v>
      </c>
      <c r="G302" s="158" t="s">
        <v>210</v>
      </c>
      <c r="H302" s="158" t="s">
        <v>211</v>
      </c>
      <c r="I302" s="158" t="s">
        <v>212</v>
      </c>
      <c r="J302" s="158" t="s">
        <v>213</v>
      </c>
      <c r="K302" s="244" t="s">
        <v>7</v>
      </c>
      <c r="L302" s="245"/>
      <c r="M302" s="159" t="s">
        <v>214</v>
      </c>
      <c r="N302" s="160" t="s">
        <v>215</v>
      </c>
      <c r="O302" s="136"/>
      <c r="R302" s="138"/>
    </row>
    <row r="303" spans="1:18" ht="12.75">
      <c r="A303" s="136"/>
      <c r="B303" s="161" t="s">
        <v>216</v>
      </c>
      <c r="C303" s="162" t="str">
        <f>IF(C296&gt;"",C296&amp;" - "&amp;G296,"")</f>
        <v>Leo Kettula - Teemu Säppi</v>
      </c>
      <c r="D303" s="163"/>
      <c r="E303" s="164"/>
      <c r="F303" s="77">
        <v>-4</v>
      </c>
      <c r="G303" s="77">
        <v>-4</v>
      </c>
      <c r="H303" s="77">
        <v>12</v>
      </c>
      <c r="I303" s="77">
        <v>-6</v>
      </c>
      <c r="J303" s="77"/>
      <c r="K303" s="165">
        <f>IF(ISBLANK(F303),"",COUNTIF(F303:J303,"&gt;=0"))</f>
        <v>1</v>
      </c>
      <c r="L303" s="166">
        <f>IF(ISBLANK(F303),"",(IF(LEFT(F303,1)="-",1,0)+IF(LEFT(G303,1)="-",1,0)+IF(LEFT(H303,1)="-",1,0)+IF(LEFT(I303,1)="-",1,0)+IF(LEFT(J303,1)="-",1,0)))</f>
        <v>3</v>
      </c>
      <c r="M303" s="167">
        <f aca="true" t="shared" si="8" ref="M303:N307">IF(K303=3,1,"")</f>
      </c>
      <c r="N303" s="168">
        <f t="shared" si="8"/>
        <v>1</v>
      </c>
      <c r="O303" s="136"/>
      <c r="Q303" s="138"/>
      <c r="R303" s="138"/>
    </row>
    <row r="304" spans="1:18" ht="12.75">
      <c r="A304" s="136"/>
      <c r="B304" s="161" t="s">
        <v>217</v>
      </c>
      <c r="C304" s="163" t="str">
        <f>IF(C297&gt;"",C297&amp;" - "&amp;G297,"")</f>
        <v>Noah Steif - Santeri Korhonen</v>
      </c>
      <c r="D304" s="162"/>
      <c r="E304" s="164"/>
      <c r="F304" s="76">
        <v>3</v>
      </c>
      <c r="G304" s="77">
        <v>4</v>
      </c>
      <c r="H304" s="77">
        <v>12</v>
      </c>
      <c r="I304" s="77"/>
      <c r="J304" s="77"/>
      <c r="K304" s="165">
        <f>IF(ISBLANK(F304),"",COUNTIF(F304:J304,"&gt;=0"))</f>
        <v>3</v>
      </c>
      <c r="L304" s="166">
        <f>IF(ISBLANK(F304),"",(IF(LEFT(F304,1)="-",1,0)+IF(LEFT(G304,1)="-",1,0)+IF(LEFT(H304,1)="-",1,0)+IF(LEFT(I304,1)="-",1,0)+IF(LEFT(J304,1)="-",1,0)))</f>
        <v>0</v>
      </c>
      <c r="M304" s="167">
        <f t="shared" si="8"/>
        <v>1</v>
      </c>
      <c r="N304" s="168">
        <f t="shared" si="8"/>
      </c>
      <c r="O304" s="136"/>
      <c r="Q304" s="138"/>
      <c r="R304" s="138"/>
    </row>
    <row r="305" spans="1:18" ht="12.75">
      <c r="A305" s="136"/>
      <c r="B305" s="169" t="s">
        <v>247</v>
      </c>
      <c r="C305" s="170" t="s">
        <v>250</v>
      </c>
      <c r="D305" s="171" t="s">
        <v>251</v>
      </c>
      <c r="E305" s="172"/>
      <c r="F305" s="173">
        <v>-12</v>
      </c>
      <c r="G305" s="174">
        <v>-1</v>
      </c>
      <c r="H305" s="175">
        <v>12</v>
      </c>
      <c r="I305" s="175">
        <v>-7</v>
      </c>
      <c r="J305" s="175"/>
      <c r="K305" s="165">
        <f>IF(ISBLANK(F305),"",COUNTIF(F305:J305,"&gt;=0"))</f>
        <v>1</v>
      </c>
      <c r="L305" s="166">
        <f>IF(ISBLANK(F305),"",(IF(LEFT(F305,1)="-",1,0)+IF(LEFT(G305,1)="-",1,0)+IF(LEFT(H305,1)="-",1,0)+IF(LEFT(I305,1)="-",1,0)+IF(LEFT(J305,1)="-",1,0)))</f>
        <v>3</v>
      </c>
      <c r="M305" s="167">
        <f t="shared" si="8"/>
      </c>
      <c r="N305" s="168">
        <f t="shared" si="8"/>
        <v>1</v>
      </c>
      <c r="O305" s="136"/>
      <c r="Q305" s="138"/>
      <c r="R305" s="138"/>
    </row>
    <row r="306" spans="1:18" ht="12.75">
      <c r="A306" s="136"/>
      <c r="B306" s="161" t="s">
        <v>224</v>
      </c>
      <c r="C306" s="163" t="str">
        <f>IF(C296&gt;"",C296&amp;" - "&amp;G297,"")</f>
        <v>Leo Kettula - Santeri Korhonen</v>
      </c>
      <c r="D306" s="162"/>
      <c r="E306" s="164"/>
      <c r="F306" s="103">
        <v>-3</v>
      </c>
      <c r="G306" s="77">
        <v>-5</v>
      </c>
      <c r="H306" s="77">
        <v>-5</v>
      </c>
      <c r="I306" s="77"/>
      <c r="J306" s="110"/>
      <c r="K306" s="165">
        <f>IF(ISBLANK(F306),"",COUNTIF(F306:J306,"&gt;=0"))</f>
        <v>0</v>
      </c>
      <c r="L306" s="166">
        <f>IF(ISBLANK(F306),"",(IF(LEFT(F306,1)="-",1,0)+IF(LEFT(G306,1)="-",1,0)+IF(LEFT(H306,1)="-",1,0)+IF(LEFT(I306,1)="-",1,0)+IF(LEFT(J306,1)="-",1,0)))</f>
        <v>3</v>
      </c>
      <c r="M306" s="167">
        <f t="shared" si="8"/>
      </c>
      <c r="N306" s="168">
        <f t="shared" si="8"/>
        <v>1</v>
      </c>
      <c r="O306" s="136"/>
      <c r="Q306" s="138"/>
      <c r="R306" s="138"/>
    </row>
    <row r="307" spans="1:18" ht="13.5" thickBot="1">
      <c r="A307" s="136"/>
      <c r="B307" s="161" t="s">
        <v>219</v>
      </c>
      <c r="C307" s="163" t="str">
        <f>IF(C297&gt;"",C297&amp;" - "&amp;G296,"")</f>
        <v>Noah Steif - Teemu Säppi</v>
      </c>
      <c r="D307" s="162"/>
      <c r="E307" s="164"/>
      <c r="F307" s="110"/>
      <c r="G307" s="77"/>
      <c r="H307" s="110"/>
      <c r="I307" s="77"/>
      <c r="J307" s="77"/>
      <c r="K307" s="165">
        <f>IF(ISBLANK(F307),"",COUNTIF(F307:J307,"&gt;=0"))</f>
      </c>
      <c r="L307" s="176">
        <f>IF(ISBLANK(F307),"",(IF(LEFT(F307,1)="-",1,0)+IF(LEFT(G307,1)="-",1,0)+IF(LEFT(H307,1)="-",1,0)+IF(LEFT(I307,1)="-",1,0)+IF(LEFT(J307,1)="-",1,0)))</f>
      </c>
      <c r="M307" s="167">
        <f t="shared" si="8"/>
      </c>
      <c r="N307" s="168">
        <f t="shared" si="8"/>
      </c>
      <c r="O307" s="136"/>
      <c r="Q307" s="138"/>
      <c r="R307" s="138"/>
    </row>
    <row r="308" spans="1:18" ht="16.5" thickBot="1">
      <c r="A308" s="133"/>
      <c r="B308" s="41"/>
      <c r="C308" s="41"/>
      <c r="D308" s="41"/>
      <c r="E308" s="41"/>
      <c r="F308" s="41"/>
      <c r="G308" s="41"/>
      <c r="H308" s="41"/>
      <c r="I308" s="177" t="s">
        <v>225</v>
      </c>
      <c r="J308" s="178"/>
      <c r="K308" s="179">
        <f>IF(ISBLANK(D303),"",SUM(K303:K307))</f>
      </c>
      <c r="L308" s="180">
        <f>IF(ISBLANK(E303),"",SUM(L303:L307))</f>
      </c>
      <c r="M308" s="181">
        <f>IF(ISBLANK(F303),"",SUM(M303:M307))</f>
        <v>1</v>
      </c>
      <c r="N308" s="182">
        <f>IF(ISBLANK(F303),"",SUM(N303:N307))</f>
        <v>3</v>
      </c>
      <c r="O308" s="136"/>
      <c r="Q308" s="138"/>
      <c r="R308" s="138"/>
    </row>
    <row r="309" spans="1:18" ht="12.75">
      <c r="A309" s="133"/>
      <c r="B309" s="63" t="s">
        <v>226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142"/>
      <c r="Q309" s="138"/>
      <c r="R309" s="138"/>
    </row>
    <row r="310" spans="1:18" ht="12.75">
      <c r="A310" s="133"/>
      <c r="B310" s="119" t="s">
        <v>227</v>
      </c>
      <c r="C310" s="119"/>
      <c r="D310" s="119" t="s">
        <v>228</v>
      </c>
      <c r="E310" s="40"/>
      <c r="F310" s="119"/>
      <c r="G310" s="119" t="s">
        <v>35</v>
      </c>
      <c r="H310" s="40"/>
      <c r="I310" s="119"/>
      <c r="J310" s="120" t="s">
        <v>229</v>
      </c>
      <c r="K310" s="28"/>
      <c r="L310" s="41"/>
      <c r="M310" s="41"/>
      <c r="N310" s="41"/>
      <c r="O310" s="142"/>
      <c r="Q310" s="138"/>
      <c r="R310" s="138"/>
    </row>
    <row r="311" spans="1:18" ht="18.75" thickBot="1">
      <c r="A311" s="133"/>
      <c r="B311" s="41"/>
      <c r="C311" s="41"/>
      <c r="D311" s="41"/>
      <c r="E311" s="41"/>
      <c r="F311" s="41"/>
      <c r="G311" s="41"/>
      <c r="H311" s="41"/>
      <c r="I311" s="41"/>
      <c r="J311" s="246" t="str">
        <f>IF(M308=3,C295,IF(N308=3,G295,""))</f>
        <v>Nu-Se</v>
      </c>
      <c r="K311" s="247"/>
      <c r="L311" s="247"/>
      <c r="M311" s="247"/>
      <c r="N311" s="248"/>
      <c r="O311" s="136"/>
      <c r="Q311" s="138"/>
      <c r="R311" s="138"/>
    </row>
    <row r="312" spans="1:18" ht="18">
      <c r="A312" s="183"/>
      <c r="B312" s="184"/>
      <c r="C312" s="184"/>
      <c r="D312" s="184"/>
      <c r="E312" s="184"/>
      <c r="F312" s="184"/>
      <c r="G312" s="184"/>
      <c r="H312" s="184"/>
      <c r="I312" s="184"/>
      <c r="J312" s="185"/>
      <c r="K312" s="185"/>
      <c r="L312" s="185"/>
      <c r="M312" s="185"/>
      <c r="N312" s="185"/>
      <c r="O312" s="186"/>
      <c r="Q312" s="138"/>
      <c r="R312" s="138"/>
    </row>
    <row r="313" spans="2:18" ht="12.75">
      <c r="B313" s="125" t="s">
        <v>248</v>
      </c>
      <c r="Q313" s="138"/>
      <c r="R313" s="138"/>
    </row>
    <row r="325" spans="1:17" ht="15.75">
      <c r="A325" s="128"/>
      <c r="B325" s="129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2"/>
      <c r="Q325" s="43" t="s">
        <v>236</v>
      </c>
    </row>
    <row r="326" spans="1:17" ht="15.75">
      <c r="A326" s="133"/>
      <c r="B326" s="28"/>
      <c r="C326" s="63" t="s">
        <v>237</v>
      </c>
      <c r="D326" s="41"/>
      <c r="E326" s="41"/>
      <c r="F326" s="28"/>
      <c r="G326" s="134" t="s">
        <v>190</v>
      </c>
      <c r="H326" s="135"/>
      <c r="I326" s="230" t="s">
        <v>234</v>
      </c>
      <c r="J326" s="231"/>
      <c r="K326" s="231"/>
      <c r="L326" s="231"/>
      <c r="M326" s="231"/>
      <c r="N326" s="232"/>
      <c r="O326" s="136"/>
      <c r="Q326" s="43" t="s">
        <v>238</v>
      </c>
    </row>
    <row r="327" spans="1:18" ht="20.25">
      <c r="A327" s="133"/>
      <c r="B327" s="42"/>
      <c r="C327" s="137" t="s">
        <v>239</v>
      </c>
      <c r="D327" s="41"/>
      <c r="E327" s="41"/>
      <c r="F327" s="28"/>
      <c r="G327" s="134" t="s">
        <v>192</v>
      </c>
      <c r="H327" s="135"/>
      <c r="I327" s="230" t="s">
        <v>235</v>
      </c>
      <c r="J327" s="231"/>
      <c r="K327" s="231"/>
      <c r="L327" s="231"/>
      <c r="M327" s="231"/>
      <c r="N327" s="232"/>
      <c r="O327" s="136"/>
      <c r="Q327" s="138"/>
      <c r="R327" s="138"/>
    </row>
    <row r="328" spans="1:18" ht="12.75">
      <c r="A328" s="133"/>
      <c r="B328" s="41"/>
      <c r="C328" s="139" t="s">
        <v>240</v>
      </c>
      <c r="D328" s="41"/>
      <c r="E328" s="41"/>
      <c r="F328" s="41"/>
      <c r="G328" s="134" t="s">
        <v>194</v>
      </c>
      <c r="H328" s="140"/>
      <c r="I328" s="230" t="s">
        <v>1</v>
      </c>
      <c r="J328" s="230"/>
      <c r="K328" s="230"/>
      <c r="L328" s="230"/>
      <c r="M328" s="230"/>
      <c r="N328" s="233"/>
      <c r="O328" s="136"/>
      <c r="Q328" s="138"/>
      <c r="R328" s="138"/>
    </row>
    <row r="329" spans="1:18" ht="15.75">
      <c r="A329" s="133"/>
      <c r="B329" s="41"/>
      <c r="C329" s="41"/>
      <c r="D329" s="41"/>
      <c r="E329" s="41"/>
      <c r="F329" s="41"/>
      <c r="G329" s="134" t="s">
        <v>241</v>
      </c>
      <c r="H329" s="135"/>
      <c r="I329" s="234">
        <v>42126</v>
      </c>
      <c r="J329" s="235"/>
      <c r="K329" s="235"/>
      <c r="L329" s="141" t="s">
        <v>242</v>
      </c>
      <c r="M329" s="236"/>
      <c r="N329" s="233"/>
      <c r="O329" s="136"/>
      <c r="Q329" s="138"/>
      <c r="R329" s="138"/>
    </row>
    <row r="330" spans="1:18" ht="12.75">
      <c r="A330" s="133"/>
      <c r="B330" s="28"/>
      <c r="C330" s="60" t="s">
        <v>243</v>
      </c>
      <c r="D330" s="41"/>
      <c r="E330" s="41"/>
      <c r="F330" s="41"/>
      <c r="G330" s="60" t="s">
        <v>243</v>
      </c>
      <c r="H330" s="41"/>
      <c r="I330" s="41"/>
      <c r="J330" s="41"/>
      <c r="K330" s="41"/>
      <c r="L330" s="41"/>
      <c r="M330" s="41"/>
      <c r="N330" s="41"/>
      <c r="O330" s="142"/>
      <c r="Q330" s="138"/>
      <c r="R330" s="138"/>
    </row>
    <row r="331" spans="1:18" ht="15.75">
      <c r="A331" s="136"/>
      <c r="B331" s="143" t="s">
        <v>199</v>
      </c>
      <c r="C331" s="237" t="s">
        <v>16</v>
      </c>
      <c r="D331" s="238"/>
      <c r="E331" s="144"/>
      <c r="F331" s="145" t="s">
        <v>200</v>
      </c>
      <c r="G331" s="237" t="s">
        <v>42</v>
      </c>
      <c r="H331" s="239"/>
      <c r="I331" s="239"/>
      <c r="J331" s="239"/>
      <c r="K331" s="239"/>
      <c r="L331" s="239"/>
      <c r="M331" s="239"/>
      <c r="N331" s="240"/>
      <c r="O331" s="136"/>
      <c r="Q331" s="138"/>
      <c r="R331" s="138"/>
    </row>
    <row r="332" spans="1:18" ht="12.75">
      <c r="A332" s="136"/>
      <c r="B332" s="146" t="s">
        <v>201</v>
      </c>
      <c r="C332" s="241" t="s">
        <v>48</v>
      </c>
      <c r="D332" s="242"/>
      <c r="E332" s="147"/>
      <c r="F332" s="148" t="s">
        <v>202</v>
      </c>
      <c r="G332" s="241" t="s">
        <v>45</v>
      </c>
      <c r="H332" s="231"/>
      <c r="I332" s="231"/>
      <c r="J332" s="231"/>
      <c r="K332" s="231"/>
      <c r="L332" s="231"/>
      <c r="M332" s="231"/>
      <c r="N332" s="232"/>
      <c r="O332" s="136"/>
      <c r="Q332" s="138"/>
      <c r="R332" s="138"/>
    </row>
    <row r="333" spans="1:18" ht="12.75">
      <c r="A333" s="136"/>
      <c r="B333" s="149" t="s">
        <v>203</v>
      </c>
      <c r="C333" s="241" t="s">
        <v>47</v>
      </c>
      <c r="D333" s="242"/>
      <c r="E333" s="147"/>
      <c r="F333" s="150" t="s">
        <v>204</v>
      </c>
      <c r="G333" s="241" t="s">
        <v>43</v>
      </c>
      <c r="H333" s="231"/>
      <c r="I333" s="231"/>
      <c r="J333" s="231"/>
      <c r="K333" s="231"/>
      <c r="L333" s="231"/>
      <c r="M333" s="231"/>
      <c r="N333" s="232"/>
      <c r="O333" s="136"/>
      <c r="Q333" s="138"/>
      <c r="R333" s="138"/>
    </row>
    <row r="334" spans="1:18" ht="12.75">
      <c r="A334" s="133"/>
      <c r="B334" s="151" t="s">
        <v>244</v>
      </c>
      <c r="C334" s="152"/>
      <c r="D334" s="153" t="s">
        <v>250</v>
      </c>
      <c r="E334" s="154"/>
      <c r="F334" s="151" t="s">
        <v>244</v>
      </c>
      <c r="G334" s="155"/>
      <c r="H334" s="155"/>
      <c r="I334" s="155" t="s">
        <v>251</v>
      </c>
      <c r="J334" s="155"/>
      <c r="K334" s="155"/>
      <c r="L334" s="155"/>
      <c r="M334" s="155"/>
      <c r="N334" s="155"/>
      <c r="O334" s="142"/>
      <c r="Q334" s="138"/>
      <c r="R334" s="138"/>
    </row>
    <row r="335" spans="1:18" ht="12.75">
      <c r="A335" s="136"/>
      <c r="B335" s="146"/>
      <c r="C335" s="243"/>
      <c r="D335" s="242"/>
      <c r="E335" s="147"/>
      <c r="F335" s="148"/>
      <c r="G335" s="243"/>
      <c r="H335" s="231"/>
      <c r="I335" s="231"/>
      <c r="J335" s="231"/>
      <c r="K335" s="231"/>
      <c r="L335" s="231"/>
      <c r="M335" s="231"/>
      <c r="N335" s="232"/>
      <c r="O335" s="136"/>
      <c r="Q335" s="138"/>
      <c r="R335" s="138"/>
    </row>
    <row r="336" spans="1:18" ht="12.75">
      <c r="A336" s="136"/>
      <c r="B336" s="156"/>
      <c r="C336" s="243"/>
      <c r="D336" s="242"/>
      <c r="E336" s="147"/>
      <c r="F336" s="157"/>
      <c r="G336" s="243"/>
      <c r="H336" s="231"/>
      <c r="I336" s="231"/>
      <c r="J336" s="231"/>
      <c r="K336" s="231"/>
      <c r="L336" s="231"/>
      <c r="M336" s="231"/>
      <c r="N336" s="232"/>
      <c r="O336" s="136"/>
      <c r="Q336" s="138"/>
      <c r="R336" s="138"/>
    </row>
    <row r="337" spans="1:18" ht="15.75">
      <c r="A337" s="133"/>
      <c r="B337" s="41"/>
      <c r="C337" s="41"/>
      <c r="D337" s="41"/>
      <c r="E337" s="41"/>
      <c r="F337" s="45" t="s">
        <v>245</v>
      </c>
      <c r="G337" s="60"/>
      <c r="H337" s="60"/>
      <c r="I337" s="60"/>
      <c r="J337" s="41"/>
      <c r="K337" s="41"/>
      <c r="L337" s="41"/>
      <c r="M337" s="61"/>
      <c r="N337" s="28"/>
      <c r="O337" s="142"/>
      <c r="Q337" s="138"/>
      <c r="R337" s="138"/>
    </row>
    <row r="338" spans="1:18" ht="12.75">
      <c r="A338" s="133"/>
      <c r="B338" s="117" t="s">
        <v>246</v>
      </c>
      <c r="C338" s="41"/>
      <c r="D338" s="41"/>
      <c r="E338" s="41"/>
      <c r="F338" s="158" t="s">
        <v>209</v>
      </c>
      <c r="G338" s="158" t="s">
        <v>210</v>
      </c>
      <c r="H338" s="158" t="s">
        <v>211</v>
      </c>
      <c r="I338" s="158" t="s">
        <v>212</v>
      </c>
      <c r="J338" s="158" t="s">
        <v>213</v>
      </c>
      <c r="K338" s="244" t="s">
        <v>7</v>
      </c>
      <c r="L338" s="245"/>
      <c r="M338" s="159" t="s">
        <v>214</v>
      </c>
      <c r="N338" s="160" t="s">
        <v>215</v>
      </c>
      <c r="O338" s="136"/>
      <c r="R338" s="138"/>
    </row>
    <row r="339" spans="1:18" ht="12.75">
      <c r="A339" s="136"/>
      <c r="B339" s="161" t="s">
        <v>216</v>
      </c>
      <c r="C339" s="162" t="str">
        <f>IF(C332&gt;"",C332&amp;" - "&amp;G332,"")</f>
        <v>Emil Pyykkö - Teemu Säppi</v>
      </c>
      <c r="D339" s="163"/>
      <c r="E339" s="164"/>
      <c r="F339" s="77">
        <v>9</v>
      </c>
      <c r="G339" s="77">
        <v>11</v>
      </c>
      <c r="H339" s="77">
        <v>8</v>
      </c>
      <c r="I339" s="77"/>
      <c r="J339" s="77"/>
      <c r="K339" s="165">
        <f>IF(ISBLANK(F339),"",COUNTIF(F339:J339,"&gt;=0"))</f>
        <v>3</v>
      </c>
      <c r="L339" s="166">
        <f>IF(ISBLANK(F339),"",(IF(LEFT(F339,1)="-",1,0)+IF(LEFT(G339,1)="-",1,0)+IF(LEFT(H339,1)="-",1,0)+IF(LEFT(I339,1)="-",1,0)+IF(LEFT(J339,1)="-",1,0)))</f>
        <v>0</v>
      </c>
      <c r="M339" s="167">
        <f aca="true" t="shared" si="9" ref="M339:N343">IF(K339=3,1,"")</f>
        <v>1</v>
      </c>
      <c r="N339" s="168">
        <f t="shared" si="9"/>
      </c>
      <c r="O339" s="136"/>
      <c r="Q339" s="138"/>
      <c r="R339" s="138"/>
    </row>
    <row r="340" spans="1:18" ht="12.75">
      <c r="A340" s="136"/>
      <c r="B340" s="161" t="s">
        <v>217</v>
      </c>
      <c r="C340" s="163" t="str">
        <f>IF(C333&gt;"",C333&amp;" - "&amp;G333,"")</f>
        <v>Sam Khosravi - Santeri Korhonen</v>
      </c>
      <c r="D340" s="162"/>
      <c r="E340" s="164"/>
      <c r="F340" s="76">
        <v>-7</v>
      </c>
      <c r="G340" s="77">
        <v>2</v>
      </c>
      <c r="H340" s="77">
        <v>3</v>
      </c>
      <c r="I340" s="77">
        <v>7</v>
      </c>
      <c r="J340" s="77"/>
      <c r="K340" s="165">
        <f>IF(ISBLANK(F340),"",COUNTIF(F340:J340,"&gt;=0"))</f>
        <v>3</v>
      </c>
      <c r="L340" s="166">
        <f>IF(ISBLANK(F340),"",(IF(LEFT(F340,1)="-",1,0)+IF(LEFT(G340,1)="-",1,0)+IF(LEFT(H340,1)="-",1,0)+IF(LEFT(I340,1)="-",1,0)+IF(LEFT(J340,1)="-",1,0)))</f>
        <v>1</v>
      </c>
      <c r="M340" s="167">
        <f t="shared" si="9"/>
        <v>1</v>
      </c>
      <c r="N340" s="168">
        <f t="shared" si="9"/>
      </c>
      <c r="O340" s="136"/>
      <c r="Q340" s="138"/>
      <c r="R340" s="138"/>
    </row>
    <row r="341" spans="1:18" ht="12.75">
      <c r="A341" s="136"/>
      <c r="B341" s="169" t="s">
        <v>247</v>
      </c>
      <c r="C341" s="170" t="s">
        <v>250</v>
      </c>
      <c r="D341" s="171" t="s">
        <v>251</v>
      </c>
      <c r="E341" s="172"/>
      <c r="F341" s="173">
        <v>-8</v>
      </c>
      <c r="G341" s="174">
        <v>-11</v>
      </c>
      <c r="H341" s="175">
        <v>-4</v>
      </c>
      <c r="I341" s="175"/>
      <c r="J341" s="175"/>
      <c r="K341" s="165">
        <f>IF(ISBLANK(F341),"",COUNTIF(F341:J341,"&gt;=0"))</f>
        <v>0</v>
      </c>
      <c r="L341" s="166">
        <f>IF(ISBLANK(F341),"",(IF(LEFT(F341,1)="-",1,0)+IF(LEFT(G341,1)="-",1,0)+IF(LEFT(H341,1)="-",1,0)+IF(LEFT(I341,1)="-",1,0)+IF(LEFT(J341,1)="-",1,0)))</f>
        <v>3</v>
      </c>
      <c r="M341" s="167">
        <f t="shared" si="9"/>
      </c>
      <c r="N341" s="168">
        <f t="shared" si="9"/>
        <v>1</v>
      </c>
      <c r="O341" s="136"/>
      <c r="Q341" s="138"/>
      <c r="R341" s="138"/>
    </row>
    <row r="342" spans="1:18" ht="12.75">
      <c r="A342" s="136"/>
      <c r="B342" s="161" t="s">
        <v>224</v>
      </c>
      <c r="C342" s="163" t="str">
        <f>IF(C332&gt;"",C332&amp;" - "&amp;G333,"")</f>
        <v>Emil Pyykkö - Santeri Korhonen</v>
      </c>
      <c r="D342" s="162"/>
      <c r="E342" s="164"/>
      <c r="F342" s="103">
        <v>-9</v>
      </c>
      <c r="G342" s="77">
        <v>4</v>
      </c>
      <c r="H342" s="77">
        <v>-3</v>
      </c>
      <c r="I342" s="77">
        <v>-7</v>
      </c>
      <c r="J342" s="110"/>
      <c r="K342" s="165">
        <f>IF(ISBLANK(F342),"",COUNTIF(F342:J342,"&gt;=0"))</f>
        <v>1</v>
      </c>
      <c r="L342" s="166">
        <f>IF(ISBLANK(F342),"",(IF(LEFT(F342,1)="-",1,0)+IF(LEFT(G342,1)="-",1,0)+IF(LEFT(H342,1)="-",1,0)+IF(LEFT(I342,1)="-",1,0)+IF(LEFT(J342,1)="-",1,0)))</f>
        <v>3</v>
      </c>
      <c r="M342" s="167">
        <f t="shared" si="9"/>
      </c>
      <c r="N342" s="168">
        <f t="shared" si="9"/>
        <v>1</v>
      </c>
      <c r="O342" s="136"/>
      <c r="Q342" s="138"/>
      <c r="R342" s="138"/>
    </row>
    <row r="343" spans="1:18" ht="13.5" thickBot="1">
      <c r="A343" s="136"/>
      <c r="B343" s="161" t="s">
        <v>219</v>
      </c>
      <c r="C343" s="163" t="str">
        <f>IF(C333&gt;"",C333&amp;" - "&amp;G332,"")</f>
        <v>Sam Khosravi - Teemu Säppi</v>
      </c>
      <c r="D343" s="162"/>
      <c r="E343" s="164"/>
      <c r="F343" s="110">
        <v>5</v>
      </c>
      <c r="G343" s="77">
        <v>5</v>
      </c>
      <c r="H343" s="110">
        <v>7</v>
      </c>
      <c r="I343" s="77"/>
      <c r="J343" s="77"/>
      <c r="K343" s="165">
        <f>IF(ISBLANK(F343),"",COUNTIF(F343:J343,"&gt;=0"))</f>
        <v>3</v>
      </c>
      <c r="L343" s="176">
        <f>IF(ISBLANK(F343),"",(IF(LEFT(F343,1)="-",1,0)+IF(LEFT(G343,1)="-",1,0)+IF(LEFT(H343,1)="-",1,0)+IF(LEFT(I343,1)="-",1,0)+IF(LEFT(J343,1)="-",1,0)))</f>
        <v>0</v>
      </c>
      <c r="M343" s="167">
        <f t="shared" si="9"/>
        <v>1</v>
      </c>
      <c r="N343" s="168">
        <f t="shared" si="9"/>
      </c>
      <c r="O343" s="136"/>
      <c r="Q343" s="138"/>
      <c r="R343" s="138"/>
    </row>
    <row r="344" spans="1:18" ht="16.5" thickBot="1">
      <c r="A344" s="133"/>
      <c r="B344" s="41"/>
      <c r="C344" s="41"/>
      <c r="D344" s="41"/>
      <c r="E344" s="41"/>
      <c r="F344" s="41"/>
      <c r="G344" s="41"/>
      <c r="H344" s="41"/>
      <c r="I344" s="177" t="s">
        <v>225</v>
      </c>
      <c r="J344" s="178"/>
      <c r="K344" s="179">
        <f>IF(ISBLANK(D339),"",SUM(K339:K343))</f>
      </c>
      <c r="L344" s="180">
        <f>IF(ISBLANK(E339),"",SUM(L339:L343))</f>
      </c>
      <c r="M344" s="181">
        <f>IF(ISBLANK(F339),"",SUM(M339:M343))</f>
        <v>3</v>
      </c>
      <c r="N344" s="182">
        <f>IF(ISBLANK(F339),"",SUM(N339:N343))</f>
        <v>2</v>
      </c>
      <c r="O344" s="136"/>
      <c r="Q344" s="138"/>
      <c r="R344" s="138"/>
    </row>
    <row r="345" spans="1:18" ht="12.75">
      <c r="A345" s="133"/>
      <c r="B345" s="63" t="s">
        <v>226</v>
      </c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142"/>
      <c r="Q345" s="138"/>
      <c r="R345" s="138"/>
    </row>
    <row r="346" spans="1:18" ht="12.75">
      <c r="A346" s="133"/>
      <c r="B346" s="119" t="s">
        <v>227</v>
      </c>
      <c r="C346" s="119"/>
      <c r="D346" s="119" t="s">
        <v>228</v>
      </c>
      <c r="E346" s="40"/>
      <c r="F346" s="119"/>
      <c r="G346" s="119" t="s">
        <v>35</v>
      </c>
      <c r="H346" s="40"/>
      <c r="I346" s="119"/>
      <c r="J346" s="120" t="s">
        <v>229</v>
      </c>
      <c r="K346" s="28"/>
      <c r="L346" s="41"/>
      <c r="M346" s="41"/>
      <c r="N346" s="41"/>
      <c r="O346" s="142"/>
      <c r="Q346" s="138"/>
      <c r="R346" s="138"/>
    </row>
    <row r="347" spans="1:18" ht="18.75" thickBot="1">
      <c r="A347" s="133"/>
      <c r="B347" s="41"/>
      <c r="C347" s="41"/>
      <c r="D347" s="41"/>
      <c r="E347" s="41"/>
      <c r="F347" s="41"/>
      <c r="G347" s="41"/>
      <c r="H347" s="41"/>
      <c r="I347" s="41"/>
      <c r="J347" s="246" t="str">
        <f>IF(M344=3,C331,IF(N344=3,G331,""))</f>
        <v>TIP-70</v>
      </c>
      <c r="K347" s="247"/>
      <c r="L347" s="247"/>
      <c r="M347" s="247"/>
      <c r="N347" s="248"/>
      <c r="O347" s="136"/>
      <c r="Q347" s="138"/>
      <c r="R347" s="138"/>
    </row>
    <row r="348" spans="1:18" ht="18">
      <c r="A348" s="183"/>
      <c r="B348" s="184"/>
      <c r="C348" s="184"/>
      <c r="D348" s="184"/>
      <c r="E348" s="184"/>
      <c r="F348" s="184"/>
      <c r="G348" s="184"/>
      <c r="H348" s="184"/>
      <c r="I348" s="184"/>
      <c r="J348" s="185"/>
      <c r="K348" s="185"/>
      <c r="L348" s="185"/>
      <c r="M348" s="185"/>
      <c r="N348" s="185"/>
      <c r="O348" s="186"/>
      <c r="Q348" s="138"/>
      <c r="R348" s="138"/>
    </row>
    <row r="349" spans="2:18" ht="12.75">
      <c r="B349" s="125" t="s">
        <v>248</v>
      </c>
      <c r="Q349" s="138"/>
      <c r="R349" s="138"/>
    </row>
    <row r="361" spans="1:17" ht="15.75">
      <c r="A361" s="128"/>
      <c r="B361" s="129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2"/>
      <c r="Q361" s="43" t="s">
        <v>236</v>
      </c>
    </row>
    <row r="362" spans="1:17" ht="15.75">
      <c r="A362" s="133"/>
      <c r="B362" s="28"/>
      <c r="C362" s="63" t="s">
        <v>237</v>
      </c>
      <c r="D362" s="41"/>
      <c r="E362" s="41"/>
      <c r="F362" s="28"/>
      <c r="G362" s="134" t="s">
        <v>190</v>
      </c>
      <c r="H362" s="135"/>
      <c r="I362" s="230" t="s">
        <v>234</v>
      </c>
      <c r="J362" s="231"/>
      <c r="K362" s="231"/>
      <c r="L362" s="231"/>
      <c r="M362" s="231"/>
      <c r="N362" s="232"/>
      <c r="O362" s="136"/>
      <c r="Q362" s="43" t="s">
        <v>238</v>
      </c>
    </row>
    <row r="363" spans="1:18" ht="20.25">
      <c r="A363" s="133"/>
      <c r="B363" s="42"/>
      <c r="C363" s="137" t="s">
        <v>239</v>
      </c>
      <c r="D363" s="41"/>
      <c r="E363" s="41"/>
      <c r="F363" s="28"/>
      <c r="G363" s="134" t="s">
        <v>192</v>
      </c>
      <c r="H363" s="135"/>
      <c r="I363" s="230" t="s">
        <v>235</v>
      </c>
      <c r="J363" s="231"/>
      <c r="K363" s="231"/>
      <c r="L363" s="231"/>
      <c r="M363" s="231"/>
      <c r="N363" s="232"/>
      <c r="O363" s="136"/>
      <c r="Q363" s="138"/>
      <c r="R363" s="138"/>
    </row>
    <row r="364" spans="1:18" ht="12.75">
      <c r="A364" s="133"/>
      <c r="B364" s="41"/>
      <c r="C364" s="139" t="s">
        <v>240</v>
      </c>
      <c r="D364" s="41"/>
      <c r="E364" s="41"/>
      <c r="F364" s="41"/>
      <c r="G364" s="134" t="s">
        <v>194</v>
      </c>
      <c r="H364" s="140"/>
      <c r="I364" s="230" t="s">
        <v>1</v>
      </c>
      <c r="J364" s="230"/>
      <c r="K364" s="230"/>
      <c r="L364" s="230"/>
      <c r="M364" s="230"/>
      <c r="N364" s="233"/>
      <c r="O364" s="136"/>
      <c r="Q364" s="138"/>
      <c r="R364" s="138"/>
    </row>
    <row r="365" spans="1:18" ht="15.75">
      <c r="A365" s="133"/>
      <c r="B365" s="41"/>
      <c r="C365" s="41"/>
      <c r="D365" s="41"/>
      <c r="E365" s="41"/>
      <c r="F365" s="41"/>
      <c r="G365" s="134" t="s">
        <v>241</v>
      </c>
      <c r="H365" s="135"/>
      <c r="I365" s="234">
        <v>42126</v>
      </c>
      <c r="J365" s="235"/>
      <c r="K365" s="235"/>
      <c r="L365" s="141" t="s">
        <v>242</v>
      </c>
      <c r="M365" s="236"/>
      <c r="N365" s="233"/>
      <c r="O365" s="136"/>
      <c r="Q365" s="138"/>
      <c r="R365" s="138"/>
    </row>
    <row r="366" spans="1:18" ht="12.75">
      <c r="A366" s="133"/>
      <c r="B366" s="28"/>
      <c r="C366" s="60" t="s">
        <v>243</v>
      </c>
      <c r="D366" s="41"/>
      <c r="E366" s="41"/>
      <c r="F366" s="41"/>
      <c r="G366" s="60" t="s">
        <v>243</v>
      </c>
      <c r="H366" s="41"/>
      <c r="I366" s="41"/>
      <c r="J366" s="41"/>
      <c r="K366" s="41"/>
      <c r="L366" s="41"/>
      <c r="M366" s="41"/>
      <c r="N366" s="41"/>
      <c r="O366" s="142"/>
      <c r="Q366" s="138"/>
      <c r="R366" s="138"/>
    </row>
    <row r="367" spans="1:18" ht="15.75">
      <c r="A367" s="136"/>
      <c r="B367" s="143" t="s">
        <v>199</v>
      </c>
      <c r="C367" s="237" t="s">
        <v>12</v>
      </c>
      <c r="D367" s="238"/>
      <c r="E367" s="144"/>
      <c r="F367" s="145" t="s">
        <v>200</v>
      </c>
      <c r="G367" s="237" t="s">
        <v>23</v>
      </c>
      <c r="H367" s="239"/>
      <c r="I367" s="239"/>
      <c r="J367" s="239"/>
      <c r="K367" s="239"/>
      <c r="L367" s="239"/>
      <c r="M367" s="239"/>
      <c r="N367" s="240"/>
      <c r="O367" s="136"/>
      <c r="Q367" s="138"/>
      <c r="R367" s="138"/>
    </row>
    <row r="368" spans="1:18" ht="12.75">
      <c r="A368" s="136"/>
      <c r="B368" s="146" t="s">
        <v>201</v>
      </c>
      <c r="C368" s="241" t="s">
        <v>27</v>
      </c>
      <c r="D368" s="242"/>
      <c r="E368" s="147"/>
      <c r="F368" s="148" t="s">
        <v>202</v>
      </c>
      <c r="G368" s="241" t="s">
        <v>255</v>
      </c>
      <c r="H368" s="231"/>
      <c r="I368" s="231"/>
      <c r="J368" s="231"/>
      <c r="K368" s="231"/>
      <c r="L368" s="231"/>
      <c r="M368" s="231"/>
      <c r="N368" s="232"/>
      <c r="O368" s="136"/>
      <c r="Q368" s="138"/>
      <c r="R368" s="138"/>
    </row>
    <row r="369" spans="1:18" ht="12.75">
      <c r="A369" s="136"/>
      <c r="B369" s="149" t="s">
        <v>203</v>
      </c>
      <c r="C369" s="241" t="s">
        <v>28</v>
      </c>
      <c r="D369" s="242"/>
      <c r="E369" s="147"/>
      <c r="F369" s="150" t="s">
        <v>204</v>
      </c>
      <c r="G369" s="241" t="s">
        <v>63</v>
      </c>
      <c r="H369" s="231"/>
      <c r="I369" s="231"/>
      <c r="J369" s="231"/>
      <c r="K369" s="231"/>
      <c r="L369" s="231"/>
      <c r="M369" s="231"/>
      <c r="N369" s="232"/>
      <c r="O369" s="136"/>
      <c r="Q369" s="138"/>
      <c r="R369" s="138"/>
    </row>
    <row r="370" spans="1:18" ht="12.75">
      <c r="A370" s="133"/>
      <c r="B370" s="151" t="s">
        <v>244</v>
      </c>
      <c r="C370" s="152"/>
      <c r="D370" s="153" t="s">
        <v>250</v>
      </c>
      <c r="E370" s="154"/>
      <c r="F370" s="151" t="s">
        <v>244</v>
      </c>
      <c r="G370" s="155"/>
      <c r="H370" s="155"/>
      <c r="I370" s="155" t="s">
        <v>251</v>
      </c>
      <c r="J370" s="155"/>
      <c r="K370" s="155"/>
      <c r="L370" s="155"/>
      <c r="M370" s="155"/>
      <c r="N370" s="155"/>
      <c r="O370" s="142"/>
      <c r="Q370" s="138"/>
      <c r="R370" s="138"/>
    </row>
    <row r="371" spans="1:18" ht="12.75">
      <c r="A371" s="136"/>
      <c r="B371" s="146"/>
      <c r="C371" s="243"/>
      <c r="D371" s="242"/>
      <c r="E371" s="147"/>
      <c r="F371" s="148"/>
      <c r="G371" s="243"/>
      <c r="H371" s="231"/>
      <c r="I371" s="231"/>
      <c r="J371" s="231"/>
      <c r="K371" s="231"/>
      <c r="L371" s="231"/>
      <c r="M371" s="231"/>
      <c r="N371" s="232"/>
      <c r="O371" s="136"/>
      <c r="Q371" s="138"/>
      <c r="R371" s="138"/>
    </row>
    <row r="372" spans="1:18" ht="12.75">
      <c r="A372" s="136"/>
      <c r="B372" s="156"/>
      <c r="C372" s="243"/>
      <c r="D372" s="242"/>
      <c r="E372" s="147"/>
      <c r="F372" s="157"/>
      <c r="G372" s="243"/>
      <c r="H372" s="231"/>
      <c r="I372" s="231"/>
      <c r="J372" s="231"/>
      <c r="K372" s="231"/>
      <c r="L372" s="231"/>
      <c r="M372" s="231"/>
      <c r="N372" s="232"/>
      <c r="O372" s="136"/>
      <c r="Q372" s="138"/>
      <c r="R372" s="138"/>
    </row>
    <row r="373" spans="1:18" ht="15.75">
      <c r="A373" s="133"/>
      <c r="B373" s="41"/>
      <c r="C373" s="41"/>
      <c r="D373" s="41"/>
      <c r="E373" s="41"/>
      <c r="F373" s="45" t="s">
        <v>245</v>
      </c>
      <c r="G373" s="60"/>
      <c r="H373" s="60"/>
      <c r="I373" s="60"/>
      <c r="J373" s="41"/>
      <c r="K373" s="41"/>
      <c r="L373" s="41"/>
      <c r="M373" s="61"/>
      <c r="N373" s="28"/>
      <c r="O373" s="142"/>
      <c r="Q373" s="138"/>
      <c r="R373" s="138"/>
    </row>
    <row r="374" spans="1:18" ht="12.75">
      <c r="A374" s="133"/>
      <c r="B374" s="117" t="s">
        <v>246</v>
      </c>
      <c r="C374" s="41"/>
      <c r="D374" s="41"/>
      <c r="E374" s="41"/>
      <c r="F374" s="158" t="s">
        <v>209</v>
      </c>
      <c r="G374" s="158" t="s">
        <v>210</v>
      </c>
      <c r="H374" s="158" t="s">
        <v>211</v>
      </c>
      <c r="I374" s="158" t="s">
        <v>212</v>
      </c>
      <c r="J374" s="158" t="s">
        <v>213</v>
      </c>
      <c r="K374" s="244" t="s">
        <v>7</v>
      </c>
      <c r="L374" s="245"/>
      <c r="M374" s="159" t="s">
        <v>214</v>
      </c>
      <c r="N374" s="160" t="s">
        <v>215</v>
      </c>
      <c r="O374" s="136"/>
      <c r="R374" s="138"/>
    </row>
    <row r="375" spans="1:18" ht="12.75">
      <c r="A375" s="136"/>
      <c r="B375" s="161" t="s">
        <v>216</v>
      </c>
      <c r="C375" s="162" t="str">
        <f>IF(C368&gt;"",C368&amp;" - "&amp;G368,"")</f>
        <v>Arttu Pihkala - Leo Kettula</v>
      </c>
      <c r="D375" s="163"/>
      <c r="E375" s="164"/>
      <c r="F375" s="77">
        <v>3</v>
      </c>
      <c r="G375" s="77">
        <v>1</v>
      </c>
      <c r="H375" s="77">
        <v>4</v>
      </c>
      <c r="I375" s="77"/>
      <c r="J375" s="77"/>
      <c r="K375" s="165">
        <f>IF(ISBLANK(F375),"",COUNTIF(F375:J375,"&gt;=0"))</f>
        <v>3</v>
      </c>
      <c r="L375" s="166">
        <f>IF(ISBLANK(F375),"",(IF(LEFT(F375,1)="-",1,0)+IF(LEFT(G375,1)="-",1,0)+IF(LEFT(H375,1)="-",1,0)+IF(LEFT(I375,1)="-",1,0)+IF(LEFT(J375,1)="-",1,0)))</f>
        <v>0</v>
      </c>
      <c r="M375" s="167">
        <f aca="true" t="shared" si="10" ref="M375:N379">IF(K375=3,1,"")</f>
        <v>1</v>
      </c>
      <c r="N375" s="168">
        <f t="shared" si="10"/>
      </c>
      <c r="O375" s="136"/>
      <c r="Q375" s="138"/>
      <c r="R375" s="138"/>
    </row>
    <row r="376" spans="1:18" ht="12.75">
      <c r="A376" s="136"/>
      <c r="B376" s="161" t="s">
        <v>217</v>
      </c>
      <c r="C376" s="163" t="str">
        <f>IF(C369&gt;"",C369&amp;" - "&amp;G369,"")</f>
        <v>Aleksi Räsänen - Noah Steif</v>
      </c>
      <c r="D376" s="162"/>
      <c r="E376" s="164"/>
      <c r="F376" s="76">
        <v>-2</v>
      </c>
      <c r="G376" s="77">
        <v>-1</v>
      </c>
      <c r="H376" s="77">
        <v>-3</v>
      </c>
      <c r="I376" s="77"/>
      <c r="J376" s="77"/>
      <c r="K376" s="165">
        <f>IF(ISBLANK(F376),"",COUNTIF(F376:J376,"&gt;=0"))</f>
        <v>0</v>
      </c>
      <c r="L376" s="166">
        <f>IF(ISBLANK(F376),"",(IF(LEFT(F376,1)="-",1,0)+IF(LEFT(G376,1)="-",1,0)+IF(LEFT(H376,1)="-",1,0)+IF(LEFT(I376,1)="-",1,0)+IF(LEFT(J376,1)="-",1,0)))</f>
        <v>3</v>
      </c>
      <c r="M376" s="167">
        <f t="shared" si="10"/>
      </c>
      <c r="N376" s="168">
        <f t="shared" si="10"/>
        <v>1</v>
      </c>
      <c r="O376" s="136"/>
      <c r="Q376" s="138"/>
      <c r="R376" s="138"/>
    </row>
    <row r="377" spans="1:18" ht="12.75">
      <c r="A377" s="136"/>
      <c r="B377" s="169" t="s">
        <v>247</v>
      </c>
      <c r="C377" s="170" t="s">
        <v>250</v>
      </c>
      <c r="D377" s="171" t="s">
        <v>251</v>
      </c>
      <c r="E377" s="172"/>
      <c r="F377" s="173">
        <v>9</v>
      </c>
      <c r="G377" s="174">
        <v>-8</v>
      </c>
      <c r="H377" s="175">
        <v>10</v>
      </c>
      <c r="I377" s="175">
        <v>7</v>
      </c>
      <c r="J377" s="175"/>
      <c r="K377" s="165">
        <f>IF(ISBLANK(F377),"",COUNTIF(F377:J377,"&gt;=0"))</f>
        <v>3</v>
      </c>
      <c r="L377" s="166">
        <f>IF(ISBLANK(F377),"",(IF(LEFT(F377,1)="-",1,0)+IF(LEFT(G377,1)="-",1,0)+IF(LEFT(H377,1)="-",1,0)+IF(LEFT(I377,1)="-",1,0)+IF(LEFT(J377,1)="-",1,0)))</f>
        <v>1</v>
      </c>
      <c r="M377" s="167">
        <f t="shared" si="10"/>
        <v>1</v>
      </c>
      <c r="N377" s="168">
        <f t="shared" si="10"/>
      </c>
      <c r="O377" s="136"/>
      <c r="Q377" s="138"/>
      <c r="R377" s="138"/>
    </row>
    <row r="378" spans="1:18" ht="12.75">
      <c r="A378" s="136"/>
      <c r="B378" s="161" t="s">
        <v>224</v>
      </c>
      <c r="C378" s="163" t="str">
        <f>IF(C368&gt;"",C368&amp;" - "&amp;G369,"")</f>
        <v>Arttu Pihkala - Noah Steif</v>
      </c>
      <c r="D378" s="162"/>
      <c r="E378" s="164"/>
      <c r="F378" s="103">
        <v>-6</v>
      </c>
      <c r="G378" s="77">
        <v>6</v>
      </c>
      <c r="H378" s="77">
        <v>-5</v>
      </c>
      <c r="I378" s="77">
        <v>-7</v>
      </c>
      <c r="J378" s="110"/>
      <c r="K378" s="165">
        <f>IF(ISBLANK(F378),"",COUNTIF(F378:J378,"&gt;=0"))</f>
        <v>1</v>
      </c>
      <c r="L378" s="166">
        <f>IF(ISBLANK(F378),"",(IF(LEFT(F378,1)="-",1,0)+IF(LEFT(G378,1)="-",1,0)+IF(LEFT(H378,1)="-",1,0)+IF(LEFT(I378,1)="-",1,0)+IF(LEFT(J378,1)="-",1,0)))</f>
        <v>3</v>
      </c>
      <c r="M378" s="167">
        <f t="shared" si="10"/>
      </c>
      <c r="N378" s="168">
        <f t="shared" si="10"/>
        <v>1</v>
      </c>
      <c r="O378" s="136"/>
      <c r="Q378" s="138"/>
      <c r="R378" s="138"/>
    </row>
    <row r="379" spans="1:18" ht="13.5" thickBot="1">
      <c r="A379" s="136"/>
      <c r="B379" s="161" t="s">
        <v>219</v>
      </c>
      <c r="C379" s="163" t="str">
        <f>IF(C369&gt;"",C369&amp;" - "&amp;G368,"")</f>
        <v>Aleksi Räsänen - Leo Kettula</v>
      </c>
      <c r="D379" s="162"/>
      <c r="E379" s="164"/>
      <c r="F379" s="110">
        <v>2</v>
      </c>
      <c r="G379" s="77">
        <v>7</v>
      </c>
      <c r="H379" s="110">
        <v>4</v>
      </c>
      <c r="I379" s="77"/>
      <c r="J379" s="77"/>
      <c r="K379" s="165">
        <f>IF(ISBLANK(F379),"",COUNTIF(F379:J379,"&gt;=0"))</f>
        <v>3</v>
      </c>
      <c r="L379" s="176">
        <f>IF(ISBLANK(F379),"",(IF(LEFT(F379,1)="-",1,0)+IF(LEFT(G379,1)="-",1,0)+IF(LEFT(H379,1)="-",1,0)+IF(LEFT(I379,1)="-",1,0)+IF(LEFT(J379,1)="-",1,0)))</f>
        <v>0</v>
      </c>
      <c r="M379" s="167">
        <f t="shared" si="10"/>
        <v>1</v>
      </c>
      <c r="N379" s="168">
        <f t="shared" si="10"/>
      </c>
      <c r="O379" s="136"/>
      <c r="Q379" s="138"/>
      <c r="R379" s="138"/>
    </row>
    <row r="380" spans="1:18" ht="16.5" thickBot="1">
      <c r="A380" s="133"/>
      <c r="B380" s="41"/>
      <c r="C380" s="41"/>
      <c r="D380" s="41"/>
      <c r="E380" s="41"/>
      <c r="F380" s="41"/>
      <c r="G380" s="41"/>
      <c r="H380" s="41"/>
      <c r="I380" s="177" t="s">
        <v>225</v>
      </c>
      <c r="J380" s="178"/>
      <c r="K380" s="179">
        <f>IF(ISBLANK(D375),"",SUM(K375:K379))</f>
      </c>
      <c r="L380" s="180">
        <f>IF(ISBLANK(E375),"",SUM(L375:L379))</f>
      </c>
      <c r="M380" s="181">
        <f>IF(ISBLANK(F375),"",SUM(M375:M379))</f>
        <v>3</v>
      </c>
      <c r="N380" s="182">
        <f>IF(ISBLANK(F375),"",SUM(N375:N379))</f>
        <v>2</v>
      </c>
      <c r="O380" s="136"/>
      <c r="Q380" s="138"/>
      <c r="R380" s="138"/>
    </row>
    <row r="381" spans="1:18" ht="12.75">
      <c r="A381" s="133"/>
      <c r="B381" s="63" t="s">
        <v>226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142"/>
      <c r="Q381" s="138"/>
      <c r="R381" s="138"/>
    </row>
    <row r="382" spans="1:18" ht="12.75">
      <c r="A382" s="133"/>
      <c r="B382" s="119" t="s">
        <v>227</v>
      </c>
      <c r="C382" s="119"/>
      <c r="D382" s="119" t="s">
        <v>228</v>
      </c>
      <c r="E382" s="40"/>
      <c r="F382" s="119"/>
      <c r="G382" s="119" t="s">
        <v>35</v>
      </c>
      <c r="H382" s="40"/>
      <c r="I382" s="119"/>
      <c r="J382" s="120" t="s">
        <v>229</v>
      </c>
      <c r="K382" s="28"/>
      <c r="L382" s="41"/>
      <c r="M382" s="41"/>
      <c r="N382" s="41"/>
      <c r="O382" s="142"/>
      <c r="Q382" s="138"/>
      <c r="R382" s="138"/>
    </row>
    <row r="383" spans="1:18" ht="18.75" thickBot="1">
      <c r="A383" s="133"/>
      <c r="B383" s="41"/>
      <c r="C383" s="41"/>
      <c r="D383" s="41"/>
      <c r="E383" s="41"/>
      <c r="F383" s="41"/>
      <c r="G383" s="41"/>
      <c r="H383" s="41"/>
      <c r="I383" s="41"/>
      <c r="J383" s="246" t="str">
        <f>IF(M380=3,C367,IF(N380=3,G367,""))</f>
        <v>PT Espoo 1</v>
      </c>
      <c r="K383" s="247"/>
      <c r="L383" s="247"/>
      <c r="M383" s="247"/>
      <c r="N383" s="248"/>
      <c r="O383" s="136"/>
      <c r="Q383" s="138"/>
      <c r="R383" s="138"/>
    </row>
    <row r="384" spans="1:18" ht="18">
      <c r="A384" s="183"/>
      <c r="B384" s="184"/>
      <c r="C384" s="184"/>
      <c r="D384" s="184"/>
      <c r="E384" s="184"/>
      <c r="F384" s="184"/>
      <c r="G384" s="184"/>
      <c r="H384" s="184"/>
      <c r="I384" s="184"/>
      <c r="J384" s="185"/>
      <c r="K384" s="185"/>
      <c r="L384" s="185"/>
      <c r="M384" s="185"/>
      <c r="N384" s="185"/>
      <c r="O384" s="186"/>
      <c r="Q384" s="138"/>
      <c r="R384" s="138"/>
    </row>
    <row r="385" spans="2:18" ht="12.75">
      <c r="B385" s="125" t="s">
        <v>248</v>
      </c>
      <c r="Q385" s="138"/>
      <c r="R385" s="138"/>
    </row>
    <row r="397" spans="1:17" ht="15.75">
      <c r="A397" s="128"/>
      <c r="B397" s="129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2"/>
      <c r="Q397" s="43" t="s">
        <v>236</v>
      </c>
    </row>
    <row r="398" spans="1:17" ht="15.75">
      <c r="A398" s="133"/>
      <c r="B398" s="28"/>
      <c r="C398" s="63" t="s">
        <v>237</v>
      </c>
      <c r="D398" s="41"/>
      <c r="E398" s="41"/>
      <c r="F398" s="28"/>
      <c r="G398" s="134" t="s">
        <v>190</v>
      </c>
      <c r="H398" s="135"/>
      <c r="I398" s="230" t="s">
        <v>234</v>
      </c>
      <c r="J398" s="231"/>
      <c r="K398" s="231"/>
      <c r="L398" s="231"/>
      <c r="M398" s="231"/>
      <c r="N398" s="232"/>
      <c r="O398" s="136"/>
      <c r="Q398" s="43" t="s">
        <v>238</v>
      </c>
    </row>
    <row r="399" spans="1:18" ht="20.25">
      <c r="A399" s="133"/>
      <c r="B399" s="42"/>
      <c r="C399" s="137" t="s">
        <v>239</v>
      </c>
      <c r="D399" s="41"/>
      <c r="E399" s="41"/>
      <c r="F399" s="28"/>
      <c r="G399" s="134" t="s">
        <v>192</v>
      </c>
      <c r="H399" s="135"/>
      <c r="I399" s="230" t="s">
        <v>235</v>
      </c>
      <c r="J399" s="231"/>
      <c r="K399" s="231"/>
      <c r="L399" s="231"/>
      <c r="M399" s="231"/>
      <c r="N399" s="232"/>
      <c r="O399" s="136"/>
      <c r="Q399" s="138"/>
      <c r="R399" s="138"/>
    </row>
    <row r="400" spans="1:18" ht="12.75">
      <c r="A400" s="133"/>
      <c r="B400" s="41"/>
      <c r="C400" s="139" t="s">
        <v>240</v>
      </c>
      <c r="D400" s="41"/>
      <c r="E400" s="41"/>
      <c r="F400" s="41"/>
      <c r="G400" s="134" t="s">
        <v>194</v>
      </c>
      <c r="H400" s="140"/>
      <c r="I400" s="230" t="s">
        <v>1</v>
      </c>
      <c r="J400" s="230"/>
      <c r="K400" s="230"/>
      <c r="L400" s="230"/>
      <c r="M400" s="230"/>
      <c r="N400" s="233"/>
      <c r="O400" s="136"/>
      <c r="Q400" s="138"/>
      <c r="R400" s="138"/>
    </row>
    <row r="401" spans="1:18" ht="15.75">
      <c r="A401" s="133"/>
      <c r="B401" s="41"/>
      <c r="C401" s="41"/>
      <c r="D401" s="41"/>
      <c r="E401" s="41"/>
      <c r="F401" s="41"/>
      <c r="G401" s="134" t="s">
        <v>241</v>
      </c>
      <c r="H401" s="135"/>
      <c r="I401" s="234">
        <v>42126</v>
      </c>
      <c r="J401" s="235"/>
      <c r="K401" s="235"/>
      <c r="L401" s="141" t="s">
        <v>242</v>
      </c>
      <c r="M401" s="236"/>
      <c r="N401" s="233"/>
      <c r="O401" s="136"/>
      <c r="Q401" s="138"/>
      <c r="R401" s="138"/>
    </row>
    <row r="402" spans="1:18" ht="12.75">
      <c r="A402" s="133"/>
      <c r="B402" s="28"/>
      <c r="C402" s="60" t="s">
        <v>243</v>
      </c>
      <c r="D402" s="41"/>
      <c r="E402" s="41"/>
      <c r="F402" s="41"/>
      <c r="G402" s="60" t="s">
        <v>243</v>
      </c>
      <c r="H402" s="41"/>
      <c r="I402" s="41"/>
      <c r="J402" s="41"/>
      <c r="K402" s="41"/>
      <c r="L402" s="41"/>
      <c r="M402" s="41"/>
      <c r="N402" s="41"/>
      <c r="O402" s="142"/>
      <c r="Q402" s="138"/>
      <c r="R402" s="138"/>
    </row>
    <row r="403" spans="1:18" ht="15.75">
      <c r="A403" s="136"/>
      <c r="B403" s="143" t="s">
        <v>199</v>
      </c>
      <c r="C403" s="237" t="s">
        <v>12</v>
      </c>
      <c r="D403" s="238"/>
      <c r="E403" s="144"/>
      <c r="F403" s="145" t="s">
        <v>200</v>
      </c>
      <c r="G403" s="237" t="s">
        <v>16</v>
      </c>
      <c r="H403" s="239"/>
      <c r="I403" s="239"/>
      <c r="J403" s="239"/>
      <c r="K403" s="239"/>
      <c r="L403" s="239"/>
      <c r="M403" s="239"/>
      <c r="N403" s="240"/>
      <c r="O403" s="136"/>
      <c r="Q403" s="138"/>
      <c r="R403" s="138"/>
    </row>
    <row r="404" spans="1:18" ht="12.75">
      <c r="A404" s="136"/>
      <c r="B404" s="146" t="s">
        <v>201</v>
      </c>
      <c r="C404" s="241" t="s">
        <v>27</v>
      </c>
      <c r="D404" s="242"/>
      <c r="E404" s="147"/>
      <c r="F404" s="148" t="s">
        <v>202</v>
      </c>
      <c r="G404" s="241" t="s">
        <v>48</v>
      </c>
      <c r="H404" s="231"/>
      <c r="I404" s="231"/>
      <c r="J404" s="231"/>
      <c r="K404" s="231"/>
      <c r="L404" s="231"/>
      <c r="M404" s="231"/>
      <c r="N404" s="232"/>
      <c r="O404" s="136"/>
      <c r="Q404" s="138"/>
      <c r="R404" s="138"/>
    </row>
    <row r="405" spans="1:18" ht="12.75">
      <c r="A405" s="136"/>
      <c r="B405" s="149" t="s">
        <v>203</v>
      </c>
      <c r="C405" s="241" t="s">
        <v>28</v>
      </c>
      <c r="D405" s="242"/>
      <c r="E405" s="147"/>
      <c r="F405" s="150" t="s">
        <v>204</v>
      </c>
      <c r="G405" s="241" t="s">
        <v>47</v>
      </c>
      <c r="H405" s="231"/>
      <c r="I405" s="231"/>
      <c r="J405" s="231"/>
      <c r="K405" s="231"/>
      <c r="L405" s="231"/>
      <c r="M405" s="231"/>
      <c r="N405" s="232"/>
      <c r="O405" s="136"/>
      <c r="Q405" s="138"/>
      <c r="R405" s="138"/>
    </row>
    <row r="406" spans="1:18" ht="12.75">
      <c r="A406" s="133"/>
      <c r="B406" s="151" t="s">
        <v>244</v>
      </c>
      <c r="C406" s="152"/>
      <c r="D406" s="153" t="s">
        <v>250</v>
      </c>
      <c r="E406" s="154"/>
      <c r="F406" s="151" t="s">
        <v>244</v>
      </c>
      <c r="G406" s="155"/>
      <c r="H406" s="155"/>
      <c r="I406" s="155" t="s">
        <v>251</v>
      </c>
      <c r="J406" s="155"/>
      <c r="K406" s="155"/>
      <c r="L406" s="155"/>
      <c r="M406" s="155"/>
      <c r="N406" s="155"/>
      <c r="O406" s="142"/>
      <c r="Q406" s="138"/>
      <c r="R406" s="138"/>
    </row>
    <row r="407" spans="1:18" ht="12.75">
      <c r="A407" s="136"/>
      <c r="B407" s="146"/>
      <c r="C407" s="243"/>
      <c r="D407" s="242"/>
      <c r="E407" s="147"/>
      <c r="F407" s="148"/>
      <c r="G407" s="243"/>
      <c r="H407" s="231"/>
      <c r="I407" s="231"/>
      <c r="J407" s="231"/>
      <c r="K407" s="231"/>
      <c r="L407" s="231"/>
      <c r="M407" s="231"/>
      <c r="N407" s="232"/>
      <c r="O407" s="136"/>
      <c r="Q407" s="138"/>
      <c r="R407" s="138"/>
    </row>
    <row r="408" spans="1:18" ht="12.75">
      <c r="A408" s="136"/>
      <c r="B408" s="156"/>
      <c r="C408" s="243"/>
      <c r="D408" s="242"/>
      <c r="E408" s="147"/>
      <c r="F408" s="157"/>
      <c r="G408" s="243"/>
      <c r="H408" s="231"/>
      <c r="I408" s="231"/>
      <c r="J408" s="231"/>
      <c r="K408" s="231"/>
      <c r="L408" s="231"/>
      <c r="M408" s="231"/>
      <c r="N408" s="232"/>
      <c r="O408" s="136"/>
      <c r="Q408" s="138"/>
      <c r="R408" s="138"/>
    </row>
    <row r="409" spans="1:18" ht="15.75">
      <c r="A409" s="133"/>
      <c r="B409" s="41"/>
      <c r="C409" s="41"/>
      <c r="D409" s="41"/>
      <c r="E409" s="41"/>
      <c r="F409" s="45" t="s">
        <v>245</v>
      </c>
      <c r="G409" s="60"/>
      <c r="H409" s="60"/>
      <c r="I409" s="60"/>
      <c r="J409" s="41"/>
      <c r="K409" s="41"/>
      <c r="L409" s="41"/>
      <c r="M409" s="61"/>
      <c r="N409" s="28"/>
      <c r="O409" s="142"/>
      <c r="Q409" s="138"/>
      <c r="R409" s="138"/>
    </row>
    <row r="410" spans="1:18" ht="12.75">
      <c r="A410" s="133"/>
      <c r="B410" s="117" t="s">
        <v>246</v>
      </c>
      <c r="C410" s="41"/>
      <c r="D410" s="41"/>
      <c r="E410" s="41"/>
      <c r="F410" s="158" t="s">
        <v>209</v>
      </c>
      <c r="G410" s="158" t="s">
        <v>210</v>
      </c>
      <c r="H410" s="158" t="s">
        <v>211</v>
      </c>
      <c r="I410" s="158" t="s">
        <v>212</v>
      </c>
      <c r="J410" s="158" t="s">
        <v>213</v>
      </c>
      <c r="K410" s="244" t="s">
        <v>7</v>
      </c>
      <c r="L410" s="245"/>
      <c r="M410" s="159" t="s">
        <v>214</v>
      </c>
      <c r="N410" s="160" t="s">
        <v>215</v>
      </c>
      <c r="O410" s="136"/>
      <c r="R410" s="138"/>
    </row>
    <row r="411" spans="1:18" ht="12.75">
      <c r="A411" s="136"/>
      <c r="B411" s="161" t="s">
        <v>216</v>
      </c>
      <c r="C411" s="162" t="str">
        <f>IF(C404&gt;"",C404&amp;" - "&amp;G404,"")</f>
        <v>Arttu Pihkala - Emil Pyykkö</v>
      </c>
      <c r="D411" s="163"/>
      <c r="E411" s="164"/>
      <c r="F411" s="77">
        <v>4</v>
      </c>
      <c r="G411" s="77">
        <v>2</v>
      </c>
      <c r="H411" s="77">
        <v>6</v>
      </c>
      <c r="I411" s="77"/>
      <c r="J411" s="77"/>
      <c r="K411" s="165">
        <v>3</v>
      </c>
      <c r="L411" s="166">
        <v>0</v>
      </c>
      <c r="M411" s="167">
        <f aca="true" t="shared" si="11" ref="M411:N415">IF(K411=3,1,"")</f>
        <v>1</v>
      </c>
      <c r="N411" s="168">
        <f t="shared" si="11"/>
      </c>
      <c r="O411" s="136"/>
      <c r="Q411" s="138"/>
      <c r="R411" s="138"/>
    </row>
    <row r="412" spans="1:18" ht="12.75">
      <c r="A412" s="136"/>
      <c r="B412" s="161" t="s">
        <v>217</v>
      </c>
      <c r="C412" s="163" t="str">
        <f>IF(C405&gt;"",C405&amp;" - "&amp;G405,"")</f>
        <v>Aleksi Räsänen - Sam Khosravi</v>
      </c>
      <c r="D412" s="162"/>
      <c r="E412" s="164"/>
      <c r="F412" s="76">
        <v>-9</v>
      </c>
      <c r="G412" s="77">
        <v>-9</v>
      </c>
      <c r="H412" s="77">
        <v>-3</v>
      </c>
      <c r="I412" s="77"/>
      <c r="J412" s="77"/>
      <c r="K412" s="165">
        <v>0</v>
      </c>
      <c r="L412" s="166">
        <v>3</v>
      </c>
      <c r="M412" s="167">
        <f t="shared" si="11"/>
      </c>
      <c r="N412" s="168">
        <f t="shared" si="11"/>
        <v>1</v>
      </c>
      <c r="O412" s="136"/>
      <c r="Q412" s="138"/>
      <c r="R412" s="138"/>
    </row>
    <row r="413" spans="1:18" ht="12.75">
      <c r="A413" s="136"/>
      <c r="B413" s="169" t="s">
        <v>247</v>
      </c>
      <c r="C413" s="170" t="s">
        <v>250</v>
      </c>
      <c r="D413" s="171" t="s">
        <v>251</v>
      </c>
      <c r="E413" s="172"/>
      <c r="F413" s="173">
        <v>9</v>
      </c>
      <c r="G413" s="174">
        <v>7</v>
      </c>
      <c r="H413" s="175">
        <v>7</v>
      </c>
      <c r="I413" s="175"/>
      <c r="J413" s="175"/>
      <c r="K413" s="165">
        <v>3</v>
      </c>
      <c r="L413" s="166">
        <v>0</v>
      </c>
      <c r="M413" s="167">
        <f t="shared" si="11"/>
        <v>1</v>
      </c>
      <c r="N413" s="168">
        <f t="shared" si="11"/>
      </c>
      <c r="O413" s="136"/>
      <c r="Q413" s="138"/>
      <c r="R413" s="138"/>
    </row>
    <row r="414" spans="1:18" ht="12.75">
      <c r="A414" s="136"/>
      <c r="B414" s="161" t="s">
        <v>224</v>
      </c>
      <c r="C414" s="163" t="str">
        <f>IF(C404&gt;"",C404&amp;" - "&amp;G405,"")</f>
        <v>Arttu Pihkala - Sam Khosravi</v>
      </c>
      <c r="D414" s="162"/>
      <c r="E414" s="164"/>
      <c r="F414" s="103">
        <v>6</v>
      </c>
      <c r="G414" s="77">
        <v>5</v>
      </c>
      <c r="H414" s="77">
        <v>14</v>
      </c>
      <c r="I414" s="77"/>
      <c r="J414" s="110"/>
      <c r="K414" s="165">
        <v>3</v>
      </c>
      <c r="L414" s="166">
        <v>0</v>
      </c>
      <c r="M414" s="167">
        <f t="shared" si="11"/>
        <v>1</v>
      </c>
      <c r="N414" s="168">
        <f t="shared" si="11"/>
      </c>
      <c r="O414" s="136"/>
      <c r="Q414" s="138"/>
      <c r="R414" s="138"/>
    </row>
    <row r="415" spans="1:18" ht="13.5" thickBot="1">
      <c r="A415" s="136"/>
      <c r="B415" s="161" t="s">
        <v>219</v>
      </c>
      <c r="C415" s="163" t="str">
        <f>IF(C405&gt;"",C405&amp;" - "&amp;G404,"")</f>
        <v>Aleksi Räsänen - Emil Pyykkö</v>
      </c>
      <c r="D415" s="162"/>
      <c r="E415" s="164"/>
      <c r="F415" s="110"/>
      <c r="G415" s="77"/>
      <c r="H415" s="110"/>
      <c r="I415" s="77"/>
      <c r="J415" s="77"/>
      <c r="K415" s="165"/>
      <c r="L415" s="176"/>
      <c r="M415" s="167">
        <f t="shared" si="11"/>
      </c>
      <c r="N415" s="168">
        <f t="shared" si="11"/>
      </c>
      <c r="O415" s="136"/>
      <c r="Q415" s="138"/>
      <c r="R415" s="138"/>
    </row>
    <row r="416" spans="1:18" ht="16.5" thickBot="1">
      <c r="A416" s="133"/>
      <c r="B416" s="41"/>
      <c r="C416" s="41"/>
      <c r="D416" s="41"/>
      <c r="E416" s="41"/>
      <c r="F416" s="41"/>
      <c r="G416" s="41"/>
      <c r="H416" s="41"/>
      <c r="I416" s="177" t="s">
        <v>225</v>
      </c>
      <c r="J416" s="178"/>
      <c r="K416" s="179">
        <f>IF(ISBLANK(D411),"",SUM(K411:K415))</f>
      </c>
      <c r="L416" s="180">
        <f>IF(ISBLANK(E411),"",SUM(L411:L415))</f>
      </c>
      <c r="M416" s="181">
        <f>IF(ISBLANK(F411),"",SUM(M411:M415))</f>
        <v>3</v>
      </c>
      <c r="N416" s="182">
        <f>IF(ISBLANK(F411),"",SUM(N411:N415))</f>
        <v>1</v>
      </c>
      <c r="O416" s="136"/>
      <c r="Q416" s="138"/>
      <c r="R416" s="138"/>
    </row>
    <row r="417" spans="1:18" ht="12.75">
      <c r="A417" s="133"/>
      <c r="B417" s="63" t="s">
        <v>226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142"/>
      <c r="Q417" s="138"/>
      <c r="R417" s="138"/>
    </row>
    <row r="418" spans="1:18" ht="12.75">
      <c r="A418" s="133"/>
      <c r="B418" s="119" t="s">
        <v>227</v>
      </c>
      <c r="C418" s="119"/>
      <c r="D418" s="119" t="s">
        <v>228</v>
      </c>
      <c r="E418" s="40"/>
      <c r="F418" s="119"/>
      <c r="G418" s="119" t="s">
        <v>35</v>
      </c>
      <c r="H418" s="40"/>
      <c r="I418" s="119"/>
      <c r="J418" s="120" t="s">
        <v>229</v>
      </c>
      <c r="K418" s="28"/>
      <c r="L418" s="41"/>
      <c r="M418" s="41"/>
      <c r="N418" s="41"/>
      <c r="O418" s="142"/>
      <c r="Q418" s="138"/>
      <c r="R418" s="138"/>
    </row>
    <row r="419" spans="1:18" ht="18.75" thickBot="1">
      <c r="A419" s="133"/>
      <c r="B419" s="41"/>
      <c r="C419" s="41"/>
      <c r="D419" s="41"/>
      <c r="E419" s="41"/>
      <c r="F419" s="41"/>
      <c r="G419" s="41"/>
      <c r="H419" s="41"/>
      <c r="I419" s="41"/>
      <c r="J419" s="246" t="str">
        <f>IF(M416=3,C403,IF(N416=3,G403,""))</f>
        <v>PT Espoo 1</v>
      </c>
      <c r="K419" s="247"/>
      <c r="L419" s="247"/>
      <c r="M419" s="247"/>
      <c r="N419" s="248"/>
      <c r="O419" s="136"/>
      <c r="Q419" s="138"/>
      <c r="R419" s="138"/>
    </row>
    <row r="420" spans="1:18" ht="18">
      <c r="A420" s="183"/>
      <c r="B420" s="184"/>
      <c r="C420" s="184"/>
      <c r="D420" s="184"/>
      <c r="E420" s="184"/>
      <c r="F420" s="184"/>
      <c r="G420" s="184"/>
      <c r="H420" s="184"/>
      <c r="I420" s="184"/>
      <c r="J420" s="185"/>
      <c r="K420" s="185"/>
      <c r="L420" s="185"/>
      <c r="M420" s="185"/>
      <c r="N420" s="185"/>
      <c r="O420" s="186"/>
      <c r="Q420" s="138"/>
      <c r="R420" s="138"/>
    </row>
    <row r="421" spans="2:18" ht="12.75">
      <c r="B421" s="125" t="s">
        <v>248</v>
      </c>
      <c r="Q421" s="138"/>
      <c r="R421" s="138"/>
    </row>
  </sheetData>
  <sheetProtection/>
  <mergeCells count="204">
    <mergeCell ref="C407:D407"/>
    <mergeCell ref="G407:N407"/>
    <mergeCell ref="I398:N398"/>
    <mergeCell ref="I399:N399"/>
    <mergeCell ref="I400:N400"/>
    <mergeCell ref="I401:K401"/>
    <mergeCell ref="M401:N401"/>
    <mergeCell ref="C403:D403"/>
    <mergeCell ref="G403:N403"/>
    <mergeCell ref="K374:L374"/>
    <mergeCell ref="J383:N383"/>
    <mergeCell ref="C408:D408"/>
    <mergeCell ref="G408:N408"/>
    <mergeCell ref="K410:L410"/>
    <mergeCell ref="J419:N419"/>
    <mergeCell ref="C404:D404"/>
    <mergeCell ref="G404:N404"/>
    <mergeCell ref="C405:D405"/>
    <mergeCell ref="G405:N405"/>
    <mergeCell ref="C369:D369"/>
    <mergeCell ref="G369:N369"/>
    <mergeCell ref="C371:D371"/>
    <mergeCell ref="G371:N371"/>
    <mergeCell ref="C372:D372"/>
    <mergeCell ref="G372:N372"/>
    <mergeCell ref="I364:N364"/>
    <mergeCell ref="I365:K365"/>
    <mergeCell ref="M365:N365"/>
    <mergeCell ref="C367:D367"/>
    <mergeCell ref="G367:N367"/>
    <mergeCell ref="C368:D368"/>
    <mergeCell ref="G368:N368"/>
    <mergeCell ref="C336:D336"/>
    <mergeCell ref="G336:N336"/>
    <mergeCell ref="K338:L338"/>
    <mergeCell ref="J347:N347"/>
    <mergeCell ref="I362:N362"/>
    <mergeCell ref="I363:N363"/>
    <mergeCell ref="C332:D332"/>
    <mergeCell ref="G332:N332"/>
    <mergeCell ref="C333:D333"/>
    <mergeCell ref="G333:N333"/>
    <mergeCell ref="C335:D335"/>
    <mergeCell ref="G335:N335"/>
    <mergeCell ref="I326:N326"/>
    <mergeCell ref="I327:N327"/>
    <mergeCell ref="I328:N328"/>
    <mergeCell ref="I329:K329"/>
    <mergeCell ref="M329:N329"/>
    <mergeCell ref="C331:D331"/>
    <mergeCell ref="G331:N331"/>
    <mergeCell ref="C299:D299"/>
    <mergeCell ref="G299:N299"/>
    <mergeCell ref="C300:D300"/>
    <mergeCell ref="G300:N300"/>
    <mergeCell ref="K302:L302"/>
    <mergeCell ref="J311:N311"/>
    <mergeCell ref="C295:D295"/>
    <mergeCell ref="G295:N295"/>
    <mergeCell ref="C296:D296"/>
    <mergeCell ref="G296:N296"/>
    <mergeCell ref="C297:D297"/>
    <mergeCell ref="G297:N297"/>
    <mergeCell ref="K266:L266"/>
    <mergeCell ref="J275:N275"/>
    <mergeCell ref="I290:N290"/>
    <mergeCell ref="I291:N291"/>
    <mergeCell ref="I292:N292"/>
    <mergeCell ref="I293:K293"/>
    <mergeCell ref="M293:N293"/>
    <mergeCell ref="C261:D261"/>
    <mergeCell ref="G261:N261"/>
    <mergeCell ref="C263:D263"/>
    <mergeCell ref="G263:N263"/>
    <mergeCell ref="C264:D264"/>
    <mergeCell ref="G264:N264"/>
    <mergeCell ref="I256:N256"/>
    <mergeCell ref="I257:K257"/>
    <mergeCell ref="M257:N257"/>
    <mergeCell ref="C259:D259"/>
    <mergeCell ref="G259:N259"/>
    <mergeCell ref="C260:D260"/>
    <mergeCell ref="G260:N260"/>
    <mergeCell ref="C228:D228"/>
    <mergeCell ref="G228:N228"/>
    <mergeCell ref="K230:L230"/>
    <mergeCell ref="J239:N239"/>
    <mergeCell ref="I254:N254"/>
    <mergeCell ref="I255:N255"/>
    <mergeCell ref="C224:D224"/>
    <mergeCell ref="G224:N224"/>
    <mergeCell ref="C225:D225"/>
    <mergeCell ref="G225:N225"/>
    <mergeCell ref="C227:D227"/>
    <mergeCell ref="G227:N227"/>
    <mergeCell ref="I218:N218"/>
    <mergeCell ref="I219:N219"/>
    <mergeCell ref="I220:N220"/>
    <mergeCell ref="I221:K221"/>
    <mergeCell ref="M221:N221"/>
    <mergeCell ref="C223:D223"/>
    <mergeCell ref="G223:N223"/>
    <mergeCell ref="C191:D191"/>
    <mergeCell ref="G191:N191"/>
    <mergeCell ref="C192:D192"/>
    <mergeCell ref="G192:N192"/>
    <mergeCell ref="K194:L194"/>
    <mergeCell ref="J203:N203"/>
    <mergeCell ref="C187:D187"/>
    <mergeCell ref="G187:N187"/>
    <mergeCell ref="C188:D188"/>
    <mergeCell ref="G188:N188"/>
    <mergeCell ref="C189:D189"/>
    <mergeCell ref="G189:N189"/>
    <mergeCell ref="K158:L158"/>
    <mergeCell ref="J167:N167"/>
    <mergeCell ref="I182:N182"/>
    <mergeCell ref="I183:N183"/>
    <mergeCell ref="I184:N184"/>
    <mergeCell ref="I185:K185"/>
    <mergeCell ref="M185:N185"/>
    <mergeCell ref="C153:D153"/>
    <mergeCell ref="G153:N153"/>
    <mergeCell ref="C155:D155"/>
    <mergeCell ref="G155:N155"/>
    <mergeCell ref="C156:D156"/>
    <mergeCell ref="G156:N156"/>
    <mergeCell ref="I148:N148"/>
    <mergeCell ref="I149:K149"/>
    <mergeCell ref="M149:N149"/>
    <mergeCell ref="C151:D151"/>
    <mergeCell ref="G151:N151"/>
    <mergeCell ref="C152:D152"/>
    <mergeCell ref="G152:N152"/>
    <mergeCell ref="C120:D120"/>
    <mergeCell ref="G120:N120"/>
    <mergeCell ref="K122:L122"/>
    <mergeCell ref="J131:N131"/>
    <mergeCell ref="I146:N146"/>
    <mergeCell ref="I147:N147"/>
    <mergeCell ref="C116:D116"/>
    <mergeCell ref="G116:N116"/>
    <mergeCell ref="C117:D117"/>
    <mergeCell ref="G117:N117"/>
    <mergeCell ref="C119:D119"/>
    <mergeCell ref="G119:N119"/>
    <mergeCell ref="I110:N110"/>
    <mergeCell ref="I111:N111"/>
    <mergeCell ref="I112:N112"/>
    <mergeCell ref="I113:K113"/>
    <mergeCell ref="M113:N113"/>
    <mergeCell ref="C115:D115"/>
    <mergeCell ref="G115:N115"/>
    <mergeCell ref="C83:D83"/>
    <mergeCell ref="G83:N83"/>
    <mergeCell ref="C84:D84"/>
    <mergeCell ref="G84:N84"/>
    <mergeCell ref="K86:L86"/>
    <mergeCell ref="J95:N95"/>
    <mergeCell ref="C79:D79"/>
    <mergeCell ref="G79:N79"/>
    <mergeCell ref="C80:D80"/>
    <mergeCell ref="G80:N80"/>
    <mergeCell ref="C81:D81"/>
    <mergeCell ref="G81:N81"/>
    <mergeCell ref="K50:L50"/>
    <mergeCell ref="J59:N59"/>
    <mergeCell ref="I74:N74"/>
    <mergeCell ref="I75:N75"/>
    <mergeCell ref="I76:N76"/>
    <mergeCell ref="I77:K77"/>
    <mergeCell ref="M77:N77"/>
    <mergeCell ref="C45:D45"/>
    <mergeCell ref="G45:N45"/>
    <mergeCell ref="C47:D47"/>
    <mergeCell ref="G47:N47"/>
    <mergeCell ref="C48:D48"/>
    <mergeCell ref="G48:N48"/>
    <mergeCell ref="I40:N40"/>
    <mergeCell ref="I41:K41"/>
    <mergeCell ref="M41:N41"/>
    <mergeCell ref="C43:D43"/>
    <mergeCell ref="G43:N43"/>
    <mergeCell ref="C44:D44"/>
    <mergeCell ref="G44:N44"/>
    <mergeCell ref="C12:D12"/>
    <mergeCell ref="G12:N12"/>
    <mergeCell ref="K14:L14"/>
    <mergeCell ref="J23:N23"/>
    <mergeCell ref="I38:N38"/>
    <mergeCell ref="I39:N39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26" sqref="H26"/>
    </sheetView>
  </sheetViews>
  <sheetFormatPr defaultColWidth="9.140625" defaultRowHeight="12.75"/>
  <sheetData>
    <row r="1" spans="1:10" ht="1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/>
      <c r="B2" s="2" t="s">
        <v>0</v>
      </c>
      <c r="C2" s="3"/>
      <c r="D2" s="3"/>
      <c r="E2" s="30"/>
      <c r="F2" s="17"/>
      <c r="G2" s="17"/>
      <c r="H2" s="17"/>
      <c r="I2" s="17"/>
      <c r="J2" s="17"/>
    </row>
    <row r="3" spans="1:10" ht="15">
      <c r="A3" s="17"/>
      <c r="B3" s="8" t="s">
        <v>1</v>
      </c>
      <c r="C3" s="7" t="s">
        <v>254</v>
      </c>
      <c r="D3" s="7"/>
      <c r="E3" s="31"/>
      <c r="F3" s="17"/>
      <c r="G3" s="17"/>
      <c r="H3" s="17"/>
      <c r="I3" s="17"/>
      <c r="J3" s="17"/>
    </row>
    <row r="4" spans="1:10" ht="15.75" thickBot="1">
      <c r="A4" s="17"/>
      <c r="B4" s="10" t="s">
        <v>188</v>
      </c>
      <c r="C4" s="11"/>
      <c r="D4" s="11"/>
      <c r="E4" s="32"/>
      <c r="F4" s="17"/>
      <c r="G4" s="17"/>
      <c r="H4" s="17"/>
      <c r="I4" s="17"/>
      <c r="J4" s="17"/>
    </row>
    <row r="5" spans="1:10" ht="14.25">
      <c r="A5" s="17"/>
      <c r="B5" s="17"/>
      <c r="C5" s="20"/>
      <c r="D5" s="20"/>
      <c r="E5" s="20"/>
      <c r="F5" s="17"/>
      <c r="G5" s="17"/>
      <c r="H5" s="17"/>
      <c r="I5" s="17"/>
      <c r="J5" s="17"/>
    </row>
    <row r="6" spans="1:10" ht="14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4.25">
      <c r="A7" s="17"/>
      <c r="B7" s="17"/>
      <c r="C7" s="17"/>
      <c r="D7" s="17"/>
      <c r="E7" s="29"/>
      <c r="F7" s="17"/>
      <c r="G7" s="17"/>
      <c r="H7" s="17"/>
      <c r="I7" s="17"/>
      <c r="J7" s="17"/>
    </row>
    <row r="8" spans="1:10" ht="14.25">
      <c r="A8" s="15"/>
      <c r="B8" s="15" t="s">
        <v>3</v>
      </c>
      <c r="C8" s="15" t="s">
        <v>52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6"/>
      <c r="J8" s="17"/>
    </row>
    <row r="9" spans="1:10" ht="14.25">
      <c r="A9" s="15" t="s">
        <v>10</v>
      </c>
      <c r="B9" s="15"/>
      <c r="C9" s="15" t="s">
        <v>22</v>
      </c>
      <c r="D9" s="15"/>
      <c r="E9" s="15" t="s">
        <v>261</v>
      </c>
      <c r="F9" s="15" t="s">
        <v>270</v>
      </c>
      <c r="G9" s="15"/>
      <c r="H9" s="15" t="s">
        <v>10</v>
      </c>
      <c r="I9" s="16"/>
      <c r="J9" s="17"/>
    </row>
    <row r="10" spans="1:10" ht="14.25">
      <c r="A10" s="15" t="s">
        <v>14</v>
      </c>
      <c r="B10" s="15"/>
      <c r="C10" s="15" t="s">
        <v>17</v>
      </c>
      <c r="D10" s="15"/>
      <c r="E10" s="15" t="s">
        <v>261</v>
      </c>
      <c r="F10" s="15" t="s">
        <v>71</v>
      </c>
      <c r="G10" s="15"/>
      <c r="H10" s="15" t="s">
        <v>20</v>
      </c>
      <c r="I10" s="16"/>
      <c r="J10" s="17"/>
    </row>
    <row r="11" spans="1:10" ht="14.25">
      <c r="A11" s="15" t="s">
        <v>20</v>
      </c>
      <c r="B11" s="15"/>
      <c r="C11" s="15" t="s">
        <v>36</v>
      </c>
      <c r="D11" s="15"/>
      <c r="E11" s="15" t="s">
        <v>261</v>
      </c>
      <c r="F11" s="15" t="s">
        <v>271</v>
      </c>
      <c r="G11" s="15"/>
      <c r="H11" s="15" t="s">
        <v>14</v>
      </c>
      <c r="I11" s="16"/>
      <c r="J11" s="17"/>
    </row>
    <row r="12" spans="1:10" ht="14.25">
      <c r="A12" s="15" t="s">
        <v>24</v>
      </c>
      <c r="B12" s="15"/>
      <c r="C12" s="15"/>
      <c r="D12" s="15"/>
      <c r="E12" s="15"/>
      <c r="F12" s="15"/>
      <c r="G12" s="15"/>
      <c r="H12" s="15"/>
      <c r="I12" s="16"/>
      <c r="J12" s="17"/>
    </row>
    <row r="14" spans="3:10" ht="14.25">
      <c r="C14" s="15"/>
      <c r="D14" s="15" t="s">
        <v>29</v>
      </c>
      <c r="E14" s="15" t="s">
        <v>30</v>
      </c>
      <c r="F14" s="15" t="s">
        <v>31</v>
      </c>
      <c r="G14" s="15" t="s">
        <v>32</v>
      </c>
      <c r="H14" s="15" t="s">
        <v>33</v>
      </c>
      <c r="I14" s="15" t="s">
        <v>34</v>
      </c>
      <c r="J14" s="15" t="s">
        <v>35</v>
      </c>
    </row>
    <row r="15" spans="3:10" ht="14.25">
      <c r="C15" s="15" t="s">
        <v>39</v>
      </c>
      <c r="D15" s="15"/>
      <c r="E15" s="15"/>
      <c r="F15" s="15"/>
      <c r="G15" s="15"/>
      <c r="H15" s="15"/>
      <c r="I15" s="15" t="s">
        <v>259</v>
      </c>
      <c r="J15" s="15"/>
    </row>
    <row r="16" spans="3:10" ht="14.25">
      <c r="C16" s="15" t="s">
        <v>49</v>
      </c>
      <c r="D16" s="15"/>
      <c r="E16" s="15"/>
      <c r="F16" s="15"/>
      <c r="G16" s="15"/>
      <c r="H16" s="15"/>
      <c r="I16" s="15" t="s">
        <v>39</v>
      </c>
      <c r="J16" s="15"/>
    </row>
    <row r="17" spans="3:10" ht="14.25">
      <c r="C17" s="15" t="s">
        <v>50</v>
      </c>
      <c r="D17" s="15"/>
      <c r="E17" s="15"/>
      <c r="F17" s="15"/>
      <c r="G17" s="15"/>
      <c r="H17" s="15"/>
      <c r="I17" s="15" t="s">
        <v>49</v>
      </c>
      <c r="J17" s="15"/>
    </row>
    <row r="18" spans="3:10" ht="14.25">
      <c r="C18" s="15"/>
      <c r="D18" s="15"/>
      <c r="E18" s="15"/>
      <c r="F18" s="15"/>
      <c r="G18" s="15"/>
      <c r="H18" s="15"/>
      <c r="I18" s="15"/>
      <c r="J18" s="15"/>
    </row>
    <row r="19" spans="3:10" ht="14.25">
      <c r="C19" s="15"/>
      <c r="D19" s="15"/>
      <c r="E19" s="15"/>
      <c r="F19" s="15"/>
      <c r="G19" s="15"/>
      <c r="H19" s="15"/>
      <c r="I19" s="15"/>
      <c r="J19" s="15"/>
    </row>
    <row r="20" spans="3:10" ht="14.25">
      <c r="C20" s="15"/>
      <c r="D20" s="15"/>
      <c r="E20" s="15"/>
      <c r="F20" s="15"/>
      <c r="G20" s="15"/>
      <c r="H20" s="15"/>
      <c r="I20" s="15"/>
      <c r="J20" s="15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D68" sqref="D68"/>
    </sheetView>
  </sheetViews>
  <sheetFormatPr defaultColWidth="9.140625" defaultRowHeight="12.75"/>
  <cols>
    <col min="1" max="1" width="2.7109375" style="0" customWidth="1"/>
    <col min="2" max="2" width="7.00390625" style="0" customWidth="1"/>
    <col min="3" max="3" width="19.00390625" style="0" customWidth="1"/>
    <col min="4" max="4" width="21.00390625" style="0" customWidth="1"/>
    <col min="5" max="5" width="4.140625" style="0" customWidth="1"/>
    <col min="6" max="6" width="6.8515625" style="0" customWidth="1"/>
    <col min="7" max="7" width="7.57421875" style="0" customWidth="1"/>
    <col min="8" max="8" width="7.00390625" style="0" customWidth="1"/>
    <col min="9" max="9" width="6.7109375" style="0" customWidth="1"/>
    <col min="10" max="10" width="7.28125" style="0" customWidth="1"/>
    <col min="11" max="11" width="6.00390625" style="0" customWidth="1"/>
    <col min="12" max="12" width="6.421875" style="0" customWidth="1"/>
    <col min="13" max="13" width="6.57421875" style="0" customWidth="1"/>
    <col min="14" max="14" width="6.8515625" style="0" customWidth="1"/>
  </cols>
  <sheetData>
    <row r="1" spans="1:17" ht="15.75">
      <c r="A1" s="128"/>
      <c r="B1" s="129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Q1" s="43" t="s">
        <v>236</v>
      </c>
    </row>
    <row r="2" spans="1:17" ht="15.75">
      <c r="A2" s="133"/>
      <c r="B2" s="28"/>
      <c r="C2" s="63" t="s">
        <v>237</v>
      </c>
      <c r="D2" s="41"/>
      <c r="E2" s="41"/>
      <c r="F2" s="28"/>
      <c r="G2" s="134" t="s">
        <v>190</v>
      </c>
      <c r="H2" s="135"/>
      <c r="I2" s="230" t="s">
        <v>234</v>
      </c>
      <c r="J2" s="231"/>
      <c r="K2" s="231"/>
      <c r="L2" s="231"/>
      <c r="M2" s="231"/>
      <c r="N2" s="232"/>
      <c r="O2" s="136"/>
      <c r="Q2" s="43" t="s">
        <v>238</v>
      </c>
    </row>
    <row r="3" spans="1:18" ht="20.25">
      <c r="A3" s="133"/>
      <c r="B3" s="42"/>
      <c r="C3" s="137" t="s">
        <v>239</v>
      </c>
      <c r="D3" s="41"/>
      <c r="E3" s="41"/>
      <c r="F3" s="28"/>
      <c r="G3" s="134" t="s">
        <v>192</v>
      </c>
      <c r="H3" s="135"/>
      <c r="I3" s="230" t="s">
        <v>235</v>
      </c>
      <c r="J3" s="231"/>
      <c r="K3" s="231"/>
      <c r="L3" s="231"/>
      <c r="M3" s="231"/>
      <c r="N3" s="232"/>
      <c r="O3" s="136"/>
      <c r="Q3" s="138"/>
      <c r="R3" s="138"/>
    </row>
    <row r="4" spans="1:18" ht="12.75">
      <c r="A4" s="133"/>
      <c r="B4" s="41"/>
      <c r="C4" s="139" t="s">
        <v>240</v>
      </c>
      <c r="D4" s="41"/>
      <c r="E4" s="41"/>
      <c r="F4" s="41"/>
      <c r="G4" s="134" t="s">
        <v>194</v>
      </c>
      <c r="H4" s="140"/>
      <c r="I4" s="230" t="s">
        <v>1</v>
      </c>
      <c r="J4" s="230"/>
      <c r="K4" s="230"/>
      <c r="L4" s="230"/>
      <c r="M4" s="230"/>
      <c r="N4" s="233"/>
      <c r="O4" s="136"/>
      <c r="Q4" s="138"/>
      <c r="R4" s="138"/>
    </row>
    <row r="5" spans="1:18" ht="15.75">
      <c r="A5" s="133"/>
      <c r="B5" s="41"/>
      <c r="C5" s="41"/>
      <c r="D5" s="41"/>
      <c r="E5" s="41"/>
      <c r="F5" s="41"/>
      <c r="G5" s="134" t="s">
        <v>241</v>
      </c>
      <c r="H5" s="135"/>
      <c r="I5" s="234">
        <v>42126</v>
      </c>
      <c r="J5" s="235"/>
      <c r="K5" s="235"/>
      <c r="L5" s="141" t="s">
        <v>242</v>
      </c>
      <c r="M5" s="236"/>
      <c r="N5" s="233"/>
      <c r="O5" s="136"/>
      <c r="Q5" s="138"/>
      <c r="R5" s="138"/>
    </row>
    <row r="6" spans="1:18" ht="12.75">
      <c r="A6" s="133"/>
      <c r="B6" s="28"/>
      <c r="C6" s="60" t="s">
        <v>243</v>
      </c>
      <c r="D6" s="41"/>
      <c r="E6" s="41"/>
      <c r="F6" s="41"/>
      <c r="G6" s="60" t="s">
        <v>243</v>
      </c>
      <c r="H6" s="41"/>
      <c r="I6" s="41"/>
      <c r="J6" s="41"/>
      <c r="K6" s="41"/>
      <c r="L6" s="41"/>
      <c r="M6" s="41"/>
      <c r="N6" s="41"/>
      <c r="O6" s="142"/>
      <c r="Q6" s="138"/>
      <c r="R6" s="138"/>
    </row>
    <row r="7" spans="1:18" ht="15.75">
      <c r="A7" s="136"/>
      <c r="B7" s="143" t="s">
        <v>199</v>
      </c>
      <c r="C7" s="237" t="s">
        <v>22</v>
      </c>
      <c r="D7" s="238"/>
      <c r="E7" s="144"/>
      <c r="F7" s="145" t="s">
        <v>200</v>
      </c>
      <c r="G7" s="237" t="s">
        <v>36</v>
      </c>
      <c r="H7" s="239"/>
      <c r="I7" s="239"/>
      <c r="J7" s="239"/>
      <c r="K7" s="239"/>
      <c r="L7" s="239"/>
      <c r="M7" s="239"/>
      <c r="N7" s="240"/>
      <c r="O7" s="136"/>
      <c r="Q7" s="138"/>
      <c r="R7" s="138"/>
    </row>
    <row r="8" spans="1:18" ht="12.75">
      <c r="A8" s="136"/>
      <c r="B8" s="146" t="s">
        <v>201</v>
      </c>
      <c r="C8" s="241" t="s">
        <v>26</v>
      </c>
      <c r="D8" s="242"/>
      <c r="E8" s="147"/>
      <c r="F8" s="148" t="s">
        <v>202</v>
      </c>
      <c r="G8" s="241" t="s">
        <v>38</v>
      </c>
      <c r="H8" s="231"/>
      <c r="I8" s="231"/>
      <c r="J8" s="231"/>
      <c r="K8" s="231"/>
      <c r="L8" s="231"/>
      <c r="M8" s="231"/>
      <c r="N8" s="232"/>
      <c r="O8" s="136"/>
      <c r="Q8" s="138"/>
      <c r="R8" s="138"/>
    </row>
    <row r="9" spans="1:18" ht="12.75">
      <c r="A9" s="136"/>
      <c r="B9" s="149" t="s">
        <v>203</v>
      </c>
      <c r="C9" s="241" t="s">
        <v>252</v>
      </c>
      <c r="D9" s="242"/>
      <c r="E9" s="147"/>
      <c r="F9" s="150" t="s">
        <v>204</v>
      </c>
      <c r="G9" s="241" t="s">
        <v>37</v>
      </c>
      <c r="H9" s="231"/>
      <c r="I9" s="231"/>
      <c r="J9" s="231"/>
      <c r="K9" s="231"/>
      <c r="L9" s="231"/>
      <c r="M9" s="231"/>
      <c r="N9" s="232"/>
      <c r="O9" s="136"/>
      <c r="Q9" s="138"/>
      <c r="R9" s="138"/>
    </row>
    <row r="10" spans="1:18" ht="12.75">
      <c r="A10" s="133"/>
      <c r="B10" s="151" t="s">
        <v>244</v>
      </c>
      <c r="C10" s="152"/>
      <c r="D10" s="153" t="s">
        <v>250</v>
      </c>
      <c r="E10" s="154"/>
      <c r="F10" s="151" t="s">
        <v>244</v>
      </c>
      <c r="G10" s="155"/>
      <c r="H10" s="155"/>
      <c r="I10" s="155" t="s">
        <v>251</v>
      </c>
      <c r="J10" s="155"/>
      <c r="K10" s="155"/>
      <c r="L10" s="155"/>
      <c r="M10" s="155"/>
      <c r="N10" s="155"/>
      <c r="O10" s="142"/>
      <c r="Q10" s="138"/>
      <c r="R10" s="138"/>
    </row>
    <row r="11" spans="1:18" ht="12.75">
      <c r="A11" s="136"/>
      <c r="B11" s="146"/>
      <c r="C11" s="243"/>
      <c r="D11" s="242"/>
      <c r="E11" s="147"/>
      <c r="F11" s="148"/>
      <c r="G11" s="243"/>
      <c r="H11" s="231"/>
      <c r="I11" s="231"/>
      <c r="J11" s="231"/>
      <c r="K11" s="231"/>
      <c r="L11" s="231"/>
      <c r="M11" s="231"/>
      <c r="N11" s="232"/>
      <c r="O11" s="136"/>
      <c r="Q11" s="138"/>
      <c r="R11" s="138"/>
    </row>
    <row r="12" spans="1:18" ht="12.75">
      <c r="A12" s="136"/>
      <c r="B12" s="156"/>
      <c r="C12" s="243"/>
      <c r="D12" s="242"/>
      <c r="E12" s="147"/>
      <c r="F12" s="157"/>
      <c r="G12" s="243"/>
      <c r="H12" s="231"/>
      <c r="I12" s="231"/>
      <c r="J12" s="231"/>
      <c r="K12" s="231"/>
      <c r="L12" s="231"/>
      <c r="M12" s="231"/>
      <c r="N12" s="232"/>
      <c r="O12" s="136"/>
      <c r="Q12" s="138"/>
      <c r="R12" s="138"/>
    </row>
    <row r="13" spans="1:18" ht="15.75">
      <c r="A13" s="133"/>
      <c r="B13" s="41"/>
      <c r="C13" s="41"/>
      <c r="D13" s="41"/>
      <c r="E13" s="41"/>
      <c r="F13" s="45" t="s">
        <v>245</v>
      </c>
      <c r="G13" s="60"/>
      <c r="H13" s="60"/>
      <c r="I13" s="60"/>
      <c r="J13" s="41"/>
      <c r="K13" s="41"/>
      <c r="L13" s="41"/>
      <c r="M13" s="61"/>
      <c r="N13" s="28"/>
      <c r="O13" s="142"/>
      <c r="Q13" s="138"/>
      <c r="R13" s="138"/>
    </row>
    <row r="14" spans="1:18" ht="12.75">
      <c r="A14" s="133"/>
      <c r="B14" s="117" t="s">
        <v>246</v>
      </c>
      <c r="C14" s="41"/>
      <c r="D14" s="41"/>
      <c r="E14" s="41"/>
      <c r="F14" s="158" t="s">
        <v>209</v>
      </c>
      <c r="G14" s="158" t="s">
        <v>210</v>
      </c>
      <c r="H14" s="158" t="s">
        <v>211</v>
      </c>
      <c r="I14" s="158" t="s">
        <v>212</v>
      </c>
      <c r="J14" s="158" t="s">
        <v>213</v>
      </c>
      <c r="K14" s="244" t="s">
        <v>7</v>
      </c>
      <c r="L14" s="245"/>
      <c r="M14" s="159" t="s">
        <v>214</v>
      </c>
      <c r="N14" s="160" t="s">
        <v>215</v>
      </c>
      <c r="O14" s="136"/>
      <c r="R14" s="138"/>
    </row>
    <row r="15" spans="1:18" ht="12.75">
      <c r="A15" s="136"/>
      <c r="B15" s="161" t="s">
        <v>216</v>
      </c>
      <c r="C15" s="162" t="str">
        <f>IF(C8&gt;"",C8&amp;" - "&amp;G8,"")</f>
        <v>Paavo Collanus - Joni Rahikainen</v>
      </c>
      <c r="D15" s="163"/>
      <c r="E15" s="164"/>
      <c r="F15" s="77">
        <v>5</v>
      </c>
      <c r="G15" s="77">
        <v>6</v>
      </c>
      <c r="H15" s="77">
        <v>6</v>
      </c>
      <c r="I15" s="77"/>
      <c r="J15" s="77"/>
      <c r="K15" s="165">
        <f>IF(ISBLANK(F15),"",COUNTIF(F15:J15,"&gt;=0"))</f>
        <v>3</v>
      </c>
      <c r="L15" s="166">
        <f>IF(ISBLANK(F15),"",(IF(LEFT(F15,1)="-",1,0)+IF(LEFT(G15,1)="-",1,0)+IF(LEFT(H15,1)="-",1,0)+IF(LEFT(I15,1)="-",1,0)+IF(LEFT(J15,1)="-",1,0)))</f>
        <v>0</v>
      </c>
      <c r="M15" s="167">
        <f aca="true" t="shared" si="0" ref="M15:N19">IF(K15=3,1,"")</f>
        <v>1</v>
      </c>
      <c r="N15" s="168">
        <f t="shared" si="0"/>
      </c>
      <c r="O15" s="136"/>
      <c r="Q15" s="138"/>
      <c r="R15" s="138"/>
    </row>
    <row r="16" spans="1:18" ht="12.75">
      <c r="A16" s="136"/>
      <c r="B16" s="161" t="s">
        <v>217</v>
      </c>
      <c r="C16" s="163" t="str">
        <f>IF(C9&gt;"",C9&amp;" - "&amp;G9,"")</f>
        <v>Eelis Heikkilä - Sam Li</v>
      </c>
      <c r="D16" s="162"/>
      <c r="E16" s="164"/>
      <c r="F16" s="76">
        <v>-4</v>
      </c>
      <c r="G16" s="77">
        <v>-7</v>
      </c>
      <c r="H16" s="77">
        <v>-5</v>
      </c>
      <c r="I16" s="77"/>
      <c r="J16" s="77"/>
      <c r="K16" s="165">
        <f>IF(ISBLANK(F16),"",COUNTIF(F16:J16,"&gt;=0"))</f>
        <v>0</v>
      </c>
      <c r="L16" s="166">
        <f>IF(ISBLANK(F16),"",(IF(LEFT(F16,1)="-",1,0)+IF(LEFT(G16,1)="-",1,0)+IF(LEFT(H16,1)="-",1,0)+IF(LEFT(I16,1)="-",1,0)+IF(LEFT(J16,1)="-",1,0)))</f>
        <v>3</v>
      </c>
      <c r="M16" s="167">
        <f t="shared" si="0"/>
      </c>
      <c r="N16" s="168">
        <f t="shared" si="0"/>
        <v>1</v>
      </c>
      <c r="O16" s="136"/>
      <c r="Q16" s="138"/>
      <c r="R16" s="138"/>
    </row>
    <row r="17" spans="1:18" ht="12.75">
      <c r="A17" s="136"/>
      <c r="B17" s="169" t="s">
        <v>247</v>
      </c>
      <c r="C17" s="170" t="s">
        <v>250</v>
      </c>
      <c r="D17" s="171" t="s">
        <v>251</v>
      </c>
      <c r="E17" s="172"/>
      <c r="F17" s="173">
        <v>7</v>
      </c>
      <c r="G17" s="174">
        <v>7</v>
      </c>
      <c r="H17" s="175">
        <v>-8</v>
      </c>
      <c r="I17" s="175">
        <v>-6</v>
      </c>
      <c r="J17" s="175">
        <v>9</v>
      </c>
      <c r="K17" s="165">
        <f>IF(ISBLANK(F17),"",COUNTIF(F17:J17,"&gt;=0"))</f>
        <v>3</v>
      </c>
      <c r="L17" s="166">
        <f>IF(ISBLANK(F17),"",(IF(LEFT(F17,1)="-",1,0)+IF(LEFT(G17,1)="-",1,0)+IF(LEFT(H17,1)="-",1,0)+IF(LEFT(I17,1)="-",1,0)+IF(LEFT(J17,1)="-",1,0)))</f>
        <v>2</v>
      </c>
      <c r="M17" s="167">
        <f t="shared" si="0"/>
        <v>1</v>
      </c>
      <c r="N17" s="168">
        <f t="shared" si="0"/>
      </c>
      <c r="O17" s="136"/>
      <c r="Q17" s="138"/>
      <c r="R17" s="138"/>
    </row>
    <row r="18" spans="1:18" ht="12.75">
      <c r="A18" s="136"/>
      <c r="B18" s="161" t="s">
        <v>224</v>
      </c>
      <c r="C18" s="163" t="str">
        <f>IF(C8&gt;"",C8&amp;" - "&amp;G9,"")</f>
        <v>Paavo Collanus - Sam Li</v>
      </c>
      <c r="D18" s="162"/>
      <c r="E18" s="164"/>
      <c r="F18" s="103">
        <v>7</v>
      </c>
      <c r="G18" s="77">
        <v>6</v>
      </c>
      <c r="H18" s="77">
        <v>8</v>
      </c>
      <c r="I18" s="77"/>
      <c r="J18" s="110"/>
      <c r="K18" s="165">
        <f>IF(ISBLANK(F18),"",COUNTIF(F18:J18,"&gt;=0"))</f>
        <v>3</v>
      </c>
      <c r="L18" s="166">
        <f>IF(ISBLANK(F18),"",(IF(LEFT(F18,1)="-",1,0)+IF(LEFT(G18,1)="-",1,0)+IF(LEFT(H18,1)="-",1,0)+IF(LEFT(I18,1)="-",1,0)+IF(LEFT(J18,1)="-",1,0)))</f>
        <v>0</v>
      </c>
      <c r="M18" s="167">
        <f t="shared" si="0"/>
        <v>1</v>
      </c>
      <c r="N18" s="168">
        <f t="shared" si="0"/>
      </c>
      <c r="O18" s="136"/>
      <c r="Q18" s="138"/>
      <c r="R18" s="138"/>
    </row>
    <row r="19" spans="1:18" ht="13.5" thickBot="1">
      <c r="A19" s="136"/>
      <c r="B19" s="161" t="s">
        <v>219</v>
      </c>
      <c r="C19" s="163" t="str">
        <f>IF(C9&gt;"",C9&amp;" - "&amp;G8,"")</f>
        <v>Eelis Heikkilä - Joni Rahikainen</v>
      </c>
      <c r="D19" s="162"/>
      <c r="E19" s="164"/>
      <c r="F19" s="110"/>
      <c r="G19" s="77"/>
      <c r="H19" s="110"/>
      <c r="I19" s="77"/>
      <c r="J19" s="77"/>
      <c r="K19" s="165">
        <f>IF(ISBLANK(F19),"",COUNTIF(F19:J19,"&gt;=0"))</f>
      </c>
      <c r="L19" s="176">
        <f>IF(ISBLANK(F19),"",(IF(LEFT(F19,1)="-",1,0)+IF(LEFT(G19,1)="-",1,0)+IF(LEFT(H19,1)="-",1,0)+IF(LEFT(I19,1)="-",1,0)+IF(LEFT(J19,1)="-",1,0)))</f>
      </c>
      <c r="M19" s="167">
        <f t="shared" si="0"/>
      </c>
      <c r="N19" s="168">
        <f t="shared" si="0"/>
      </c>
      <c r="O19" s="136"/>
      <c r="Q19" s="138"/>
      <c r="R19" s="138"/>
    </row>
    <row r="20" spans="1:18" ht="16.5" thickBot="1">
      <c r="A20" s="133"/>
      <c r="B20" s="41"/>
      <c r="C20" s="41"/>
      <c r="D20" s="41"/>
      <c r="E20" s="41"/>
      <c r="F20" s="41"/>
      <c r="G20" s="41"/>
      <c r="H20" s="41"/>
      <c r="I20" s="177" t="s">
        <v>225</v>
      </c>
      <c r="J20" s="178"/>
      <c r="K20" s="179">
        <f>IF(ISBLANK(D15),"",SUM(K15:K19))</f>
      </c>
      <c r="L20" s="180">
        <f>IF(ISBLANK(E15),"",SUM(L15:L19))</f>
      </c>
      <c r="M20" s="181">
        <f>IF(ISBLANK(F15),"",SUM(M15:M19))</f>
        <v>3</v>
      </c>
      <c r="N20" s="182">
        <f>IF(ISBLANK(F15),"",SUM(N15:N19))</f>
        <v>1</v>
      </c>
      <c r="O20" s="136"/>
      <c r="Q20" s="138"/>
      <c r="R20" s="138"/>
    </row>
    <row r="21" spans="1:18" ht="12.75">
      <c r="A21" s="133"/>
      <c r="B21" s="63" t="s">
        <v>226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42"/>
      <c r="Q21" s="138"/>
      <c r="R21" s="138"/>
    </row>
    <row r="22" spans="1:18" ht="12.75">
      <c r="A22" s="133"/>
      <c r="B22" s="119" t="s">
        <v>227</v>
      </c>
      <c r="C22" s="119"/>
      <c r="D22" s="119" t="s">
        <v>228</v>
      </c>
      <c r="E22" s="40"/>
      <c r="F22" s="119"/>
      <c r="G22" s="119" t="s">
        <v>35</v>
      </c>
      <c r="H22" s="40"/>
      <c r="I22" s="119"/>
      <c r="J22" s="120" t="s">
        <v>229</v>
      </c>
      <c r="K22" s="28"/>
      <c r="L22" s="41"/>
      <c r="M22" s="41"/>
      <c r="N22" s="41"/>
      <c r="O22" s="142"/>
      <c r="Q22" s="138"/>
      <c r="R22" s="138"/>
    </row>
    <row r="23" spans="1:18" ht="18.75" thickBot="1">
      <c r="A23" s="133"/>
      <c r="B23" s="41"/>
      <c r="C23" s="41"/>
      <c r="D23" s="41"/>
      <c r="E23" s="41"/>
      <c r="F23" s="41"/>
      <c r="G23" s="41"/>
      <c r="H23" s="41"/>
      <c r="I23" s="41"/>
      <c r="J23" s="246" t="str">
        <f>IF(M20=3,C7,IF(N20=3,G7,""))</f>
        <v>TuPy</v>
      </c>
      <c r="K23" s="247"/>
      <c r="L23" s="247"/>
      <c r="M23" s="247"/>
      <c r="N23" s="248"/>
      <c r="O23" s="136"/>
      <c r="Q23" s="138"/>
      <c r="R23" s="138"/>
    </row>
    <row r="24" spans="1:18" ht="18">
      <c r="A24" s="183"/>
      <c r="B24" s="184"/>
      <c r="C24" s="184"/>
      <c r="D24" s="184"/>
      <c r="E24" s="184"/>
      <c r="F24" s="184"/>
      <c r="G24" s="184"/>
      <c r="H24" s="184"/>
      <c r="I24" s="184"/>
      <c r="J24" s="185"/>
      <c r="K24" s="185"/>
      <c r="L24" s="185"/>
      <c r="M24" s="185"/>
      <c r="N24" s="185"/>
      <c r="O24" s="186"/>
      <c r="Q24" s="138"/>
      <c r="R24" s="138"/>
    </row>
    <row r="25" spans="2:18" ht="12.75">
      <c r="B25" s="125" t="s">
        <v>248</v>
      </c>
      <c r="Q25" s="138"/>
      <c r="R25" s="138"/>
    </row>
    <row r="37" spans="1:17" ht="15.75">
      <c r="A37" s="128"/>
      <c r="B37" s="129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Q37" s="43" t="s">
        <v>236</v>
      </c>
    </row>
    <row r="38" spans="1:17" ht="15.75">
      <c r="A38" s="133"/>
      <c r="B38" s="28"/>
      <c r="C38" s="63" t="s">
        <v>237</v>
      </c>
      <c r="D38" s="41"/>
      <c r="E38" s="41"/>
      <c r="F38" s="28"/>
      <c r="G38" s="134" t="s">
        <v>190</v>
      </c>
      <c r="H38" s="135"/>
      <c r="I38" s="230" t="s">
        <v>234</v>
      </c>
      <c r="J38" s="231"/>
      <c r="K38" s="231"/>
      <c r="L38" s="231"/>
      <c r="M38" s="231"/>
      <c r="N38" s="232"/>
      <c r="O38" s="136"/>
      <c r="Q38" s="43" t="s">
        <v>238</v>
      </c>
    </row>
    <row r="39" spans="1:18" ht="20.25">
      <c r="A39" s="133"/>
      <c r="B39" s="42"/>
      <c r="C39" s="137" t="s">
        <v>239</v>
      </c>
      <c r="D39" s="41"/>
      <c r="E39" s="41"/>
      <c r="F39" s="28"/>
      <c r="G39" s="134" t="s">
        <v>192</v>
      </c>
      <c r="H39" s="135"/>
      <c r="I39" s="230" t="s">
        <v>235</v>
      </c>
      <c r="J39" s="231"/>
      <c r="K39" s="231"/>
      <c r="L39" s="231"/>
      <c r="M39" s="231"/>
      <c r="N39" s="232"/>
      <c r="O39" s="136"/>
      <c r="Q39" s="138"/>
      <c r="R39" s="138"/>
    </row>
    <row r="40" spans="1:18" ht="12.75">
      <c r="A40" s="133"/>
      <c r="B40" s="41"/>
      <c r="C40" s="139" t="s">
        <v>240</v>
      </c>
      <c r="D40" s="41"/>
      <c r="E40" s="41"/>
      <c r="F40" s="41"/>
      <c r="G40" s="134" t="s">
        <v>194</v>
      </c>
      <c r="H40" s="140"/>
      <c r="I40" s="230" t="s">
        <v>1</v>
      </c>
      <c r="J40" s="230"/>
      <c r="K40" s="230"/>
      <c r="L40" s="230"/>
      <c r="M40" s="230"/>
      <c r="N40" s="233"/>
      <c r="O40" s="136"/>
      <c r="Q40" s="138"/>
      <c r="R40" s="138"/>
    </row>
    <row r="41" spans="1:18" ht="15.75">
      <c r="A41" s="133"/>
      <c r="B41" s="41"/>
      <c r="C41" s="41"/>
      <c r="D41" s="41"/>
      <c r="E41" s="41"/>
      <c r="F41" s="41"/>
      <c r="G41" s="134" t="s">
        <v>241</v>
      </c>
      <c r="H41" s="135"/>
      <c r="I41" s="234">
        <v>42126</v>
      </c>
      <c r="J41" s="235"/>
      <c r="K41" s="235"/>
      <c r="L41" s="141" t="s">
        <v>242</v>
      </c>
      <c r="M41" s="236"/>
      <c r="N41" s="233"/>
      <c r="O41" s="136"/>
      <c r="Q41" s="138"/>
      <c r="R41" s="138"/>
    </row>
    <row r="42" spans="1:18" ht="12.75">
      <c r="A42" s="133"/>
      <c r="B42" s="28"/>
      <c r="C42" s="60" t="s">
        <v>243</v>
      </c>
      <c r="D42" s="41"/>
      <c r="E42" s="41"/>
      <c r="F42" s="41"/>
      <c r="G42" s="60" t="s">
        <v>243</v>
      </c>
      <c r="H42" s="41"/>
      <c r="I42" s="41"/>
      <c r="J42" s="41"/>
      <c r="K42" s="41"/>
      <c r="L42" s="41"/>
      <c r="M42" s="41"/>
      <c r="N42" s="41"/>
      <c r="O42" s="142"/>
      <c r="Q42" s="138"/>
      <c r="R42" s="138"/>
    </row>
    <row r="43" spans="1:18" ht="15.75">
      <c r="A43" s="136"/>
      <c r="B43" s="143" t="s">
        <v>199</v>
      </c>
      <c r="C43" s="237" t="s">
        <v>17</v>
      </c>
      <c r="D43" s="238"/>
      <c r="E43" s="144"/>
      <c r="F43" s="145" t="s">
        <v>200</v>
      </c>
      <c r="G43" s="237" t="s">
        <v>36</v>
      </c>
      <c r="H43" s="239"/>
      <c r="I43" s="239"/>
      <c r="J43" s="239"/>
      <c r="K43" s="239"/>
      <c r="L43" s="239"/>
      <c r="M43" s="239"/>
      <c r="N43" s="240"/>
      <c r="O43" s="136"/>
      <c r="Q43" s="138"/>
      <c r="R43" s="138"/>
    </row>
    <row r="44" spans="1:18" ht="12.75">
      <c r="A44" s="136"/>
      <c r="B44" s="146" t="s">
        <v>201</v>
      </c>
      <c r="C44" s="241" t="s">
        <v>19</v>
      </c>
      <c r="D44" s="242"/>
      <c r="E44" s="147"/>
      <c r="F44" s="148" t="s">
        <v>202</v>
      </c>
      <c r="G44" s="241" t="s">
        <v>38</v>
      </c>
      <c r="H44" s="231"/>
      <c r="I44" s="231"/>
      <c r="J44" s="231"/>
      <c r="K44" s="231"/>
      <c r="L44" s="231"/>
      <c r="M44" s="231"/>
      <c r="N44" s="232"/>
      <c r="O44" s="136"/>
      <c r="Q44" s="138"/>
      <c r="R44" s="138"/>
    </row>
    <row r="45" spans="1:18" ht="12.75">
      <c r="A45" s="136"/>
      <c r="B45" s="149" t="s">
        <v>203</v>
      </c>
      <c r="C45" s="241" t="s">
        <v>18</v>
      </c>
      <c r="D45" s="242"/>
      <c r="E45" s="147"/>
      <c r="F45" s="150" t="s">
        <v>204</v>
      </c>
      <c r="G45" s="241" t="s">
        <v>37</v>
      </c>
      <c r="H45" s="231"/>
      <c r="I45" s="231"/>
      <c r="J45" s="231"/>
      <c r="K45" s="231"/>
      <c r="L45" s="231"/>
      <c r="M45" s="231"/>
      <c r="N45" s="232"/>
      <c r="O45" s="136"/>
      <c r="Q45" s="138"/>
      <c r="R45" s="138"/>
    </row>
    <row r="46" spans="1:18" ht="12.75">
      <c r="A46" s="133"/>
      <c r="B46" s="151" t="s">
        <v>244</v>
      </c>
      <c r="C46" s="152"/>
      <c r="D46" s="153" t="s">
        <v>250</v>
      </c>
      <c r="E46" s="154"/>
      <c r="F46" s="151" t="s">
        <v>244</v>
      </c>
      <c r="G46" s="155"/>
      <c r="H46" s="155"/>
      <c r="I46" s="155" t="s">
        <v>251</v>
      </c>
      <c r="J46" s="155"/>
      <c r="K46" s="155"/>
      <c r="L46" s="155"/>
      <c r="M46" s="155"/>
      <c r="N46" s="155"/>
      <c r="O46" s="142"/>
      <c r="Q46" s="138"/>
      <c r="R46" s="138"/>
    </row>
    <row r="47" spans="1:18" ht="12.75">
      <c r="A47" s="136"/>
      <c r="B47" s="146"/>
      <c r="C47" s="243"/>
      <c r="D47" s="242"/>
      <c r="E47" s="147"/>
      <c r="F47" s="148"/>
      <c r="G47" s="243"/>
      <c r="H47" s="231"/>
      <c r="I47" s="231"/>
      <c r="J47" s="231"/>
      <c r="K47" s="231"/>
      <c r="L47" s="231"/>
      <c r="M47" s="231"/>
      <c r="N47" s="232"/>
      <c r="O47" s="136"/>
      <c r="Q47" s="138"/>
      <c r="R47" s="138"/>
    </row>
    <row r="48" spans="1:18" ht="12.75">
      <c r="A48" s="136"/>
      <c r="B48" s="156"/>
      <c r="C48" s="243"/>
      <c r="D48" s="242"/>
      <c r="E48" s="147"/>
      <c r="F48" s="157"/>
      <c r="G48" s="243"/>
      <c r="H48" s="231"/>
      <c r="I48" s="231"/>
      <c r="J48" s="231"/>
      <c r="K48" s="231"/>
      <c r="L48" s="231"/>
      <c r="M48" s="231"/>
      <c r="N48" s="232"/>
      <c r="O48" s="136"/>
      <c r="Q48" s="138"/>
      <c r="R48" s="138"/>
    </row>
    <row r="49" spans="1:18" ht="15.75">
      <c r="A49" s="133"/>
      <c r="B49" s="41"/>
      <c r="C49" s="41"/>
      <c r="D49" s="41"/>
      <c r="E49" s="41"/>
      <c r="F49" s="45" t="s">
        <v>245</v>
      </c>
      <c r="G49" s="60"/>
      <c r="H49" s="60"/>
      <c r="I49" s="60"/>
      <c r="J49" s="41"/>
      <c r="K49" s="41"/>
      <c r="L49" s="41"/>
      <c r="M49" s="61"/>
      <c r="N49" s="28"/>
      <c r="O49" s="142"/>
      <c r="Q49" s="138"/>
      <c r="R49" s="138"/>
    </row>
    <row r="50" spans="1:18" ht="12.75">
      <c r="A50" s="133"/>
      <c r="B50" s="117" t="s">
        <v>246</v>
      </c>
      <c r="C50" s="41"/>
      <c r="D50" s="41"/>
      <c r="E50" s="41"/>
      <c r="F50" s="158" t="s">
        <v>209</v>
      </c>
      <c r="G50" s="158" t="s">
        <v>210</v>
      </c>
      <c r="H50" s="158" t="s">
        <v>211</v>
      </c>
      <c r="I50" s="158" t="s">
        <v>212</v>
      </c>
      <c r="J50" s="158" t="s">
        <v>213</v>
      </c>
      <c r="K50" s="244" t="s">
        <v>7</v>
      </c>
      <c r="L50" s="245"/>
      <c r="M50" s="159" t="s">
        <v>214</v>
      </c>
      <c r="N50" s="160" t="s">
        <v>215</v>
      </c>
      <c r="O50" s="136"/>
      <c r="R50" s="138"/>
    </row>
    <row r="51" spans="1:18" ht="12.75">
      <c r="A51" s="136"/>
      <c r="B51" s="161" t="s">
        <v>216</v>
      </c>
      <c r="C51" s="162" t="str">
        <f>IF(C44&gt;"",C44&amp;" - "&amp;G44,"")</f>
        <v>Matias Vesalainen - Joni Rahikainen</v>
      </c>
      <c r="D51" s="163"/>
      <c r="E51" s="164"/>
      <c r="F51" s="77">
        <v>5</v>
      </c>
      <c r="G51" s="77">
        <v>-3</v>
      </c>
      <c r="H51" s="77">
        <v>8</v>
      </c>
      <c r="I51" s="77">
        <v>-7</v>
      </c>
      <c r="J51" s="77">
        <v>-5</v>
      </c>
      <c r="K51" s="165">
        <f>IF(ISBLANK(F51),"",COUNTIF(F51:J51,"&gt;=0"))</f>
        <v>2</v>
      </c>
      <c r="L51" s="166">
        <f>IF(ISBLANK(F51),"",(IF(LEFT(F51,1)="-",1,0)+IF(LEFT(G51,1)="-",1,0)+IF(LEFT(H51,1)="-",1,0)+IF(LEFT(I51,1)="-",1,0)+IF(LEFT(J51,1)="-",1,0)))</f>
        <v>3</v>
      </c>
      <c r="M51" s="167">
        <f aca="true" t="shared" si="1" ref="M51:N55">IF(K51=3,1,"")</f>
      </c>
      <c r="N51" s="168">
        <f t="shared" si="1"/>
        <v>1</v>
      </c>
      <c r="O51" s="136"/>
      <c r="Q51" s="138"/>
      <c r="R51" s="138"/>
    </row>
    <row r="52" spans="1:18" ht="12.75">
      <c r="A52" s="136"/>
      <c r="B52" s="161" t="s">
        <v>217</v>
      </c>
      <c r="C52" s="163" t="str">
        <f>IF(C45&gt;"",C45&amp;" - "&amp;G45,"")</f>
        <v>Rasmus Vesalainen - Sam Li</v>
      </c>
      <c r="D52" s="162"/>
      <c r="E52" s="164"/>
      <c r="F52" s="76">
        <v>12</v>
      </c>
      <c r="G52" s="77">
        <v>-7</v>
      </c>
      <c r="H52" s="77">
        <v>-3</v>
      </c>
      <c r="I52" s="77">
        <v>9</v>
      </c>
      <c r="J52" s="77">
        <v>-2</v>
      </c>
      <c r="K52" s="165">
        <f>IF(ISBLANK(F52),"",COUNTIF(F52:J52,"&gt;=0"))</f>
        <v>2</v>
      </c>
      <c r="L52" s="166">
        <f>IF(ISBLANK(F52),"",(IF(LEFT(F52,1)="-",1,0)+IF(LEFT(G52,1)="-",1,0)+IF(LEFT(H52,1)="-",1,0)+IF(LEFT(I52,1)="-",1,0)+IF(LEFT(J52,1)="-",1,0)))</f>
        <v>3</v>
      </c>
      <c r="M52" s="167">
        <f t="shared" si="1"/>
      </c>
      <c r="N52" s="168">
        <f t="shared" si="1"/>
        <v>1</v>
      </c>
      <c r="O52" s="136"/>
      <c r="Q52" s="138"/>
      <c r="R52" s="138"/>
    </row>
    <row r="53" spans="1:18" ht="12.75">
      <c r="A53" s="136"/>
      <c r="B53" s="169" t="s">
        <v>247</v>
      </c>
      <c r="C53" s="170" t="s">
        <v>250</v>
      </c>
      <c r="D53" s="171" t="s">
        <v>251</v>
      </c>
      <c r="E53" s="172"/>
      <c r="F53" s="173">
        <v>9</v>
      </c>
      <c r="G53" s="174">
        <v>-4</v>
      </c>
      <c r="H53" s="175">
        <v>10</v>
      </c>
      <c r="I53" s="175">
        <v>-9</v>
      </c>
      <c r="J53" s="175">
        <v>9</v>
      </c>
      <c r="K53" s="165">
        <f>IF(ISBLANK(F53),"",COUNTIF(F53:J53,"&gt;=0"))</f>
        <v>3</v>
      </c>
      <c r="L53" s="166">
        <f>IF(ISBLANK(F53),"",(IF(LEFT(F53,1)="-",1,0)+IF(LEFT(G53,1)="-",1,0)+IF(LEFT(H53,1)="-",1,0)+IF(LEFT(I53,1)="-",1,0)+IF(LEFT(J53,1)="-",1,0)))</f>
        <v>2</v>
      </c>
      <c r="M53" s="167">
        <f t="shared" si="1"/>
        <v>1</v>
      </c>
      <c r="N53" s="168">
        <f t="shared" si="1"/>
      </c>
      <c r="O53" s="136"/>
      <c r="Q53" s="138"/>
      <c r="R53" s="138"/>
    </row>
    <row r="54" spans="1:18" ht="12.75">
      <c r="A54" s="136"/>
      <c r="B54" s="161" t="s">
        <v>224</v>
      </c>
      <c r="C54" s="163" t="str">
        <f>IF(C44&gt;"",C44&amp;" - "&amp;G45,"")</f>
        <v>Matias Vesalainen - Sam Li</v>
      </c>
      <c r="D54" s="162"/>
      <c r="E54" s="164"/>
      <c r="F54" s="103">
        <v>-13</v>
      </c>
      <c r="G54" s="77">
        <v>-9</v>
      </c>
      <c r="H54" s="77">
        <v>-7</v>
      </c>
      <c r="I54" s="77"/>
      <c r="J54" s="110"/>
      <c r="K54" s="165">
        <f>IF(ISBLANK(F54),"",COUNTIF(F54:J54,"&gt;=0"))</f>
        <v>0</v>
      </c>
      <c r="L54" s="166">
        <f>IF(ISBLANK(F54),"",(IF(LEFT(F54,1)="-",1,0)+IF(LEFT(G54,1)="-",1,0)+IF(LEFT(H54,1)="-",1,0)+IF(LEFT(I54,1)="-",1,0)+IF(LEFT(J54,1)="-",1,0)))</f>
        <v>3</v>
      </c>
      <c r="M54" s="167">
        <f t="shared" si="1"/>
      </c>
      <c r="N54" s="168">
        <f t="shared" si="1"/>
        <v>1</v>
      </c>
      <c r="O54" s="136"/>
      <c r="Q54" s="138"/>
      <c r="R54" s="138"/>
    </row>
    <row r="55" spans="1:18" ht="13.5" thickBot="1">
      <c r="A55" s="136"/>
      <c r="B55" s="161" t="s">
        <v>219</v>
      </c>
      <c r="C55" s="163" t="str">
        <f>IF(C45&gt;"",C45&amp;" - "&amp;G44,"")</f>
        <v>Rasmus Vesalainen - Joni Rahikainen</v>
      </c>
      <c r="D55" s="162"/>
      <c r="E55" s="164"/>
      <c r="F55" s="110"/>
      <c r="G55" s="77"/>
      <c r="H55" s="110"/>
      <c r="I55" s="77"/>
      <c r="J55" s="77"/>
      <c r="K55" s="165">
        <f>IF(ISBLANK(F55),"",COUNTIF(F55:J55,"&gt;=0"))</f>
      </c>
      <c r="L55" s="176">
        <f>IF(ISBLANK(F55),"",(IF(LEFT(F55,1)="-",1,0)+IF(LEFT(G55,1)="-",1,0)+IF(LEFT(H55,1)="-",1,0)+IF(LEFT(I55,1)="-",1,0)+IF(LEFT(J55,1)="-",1,0)))</f>
      </c>
      <c r="M55" s="167">
        <f t="shared" si="1"/>
      </c>
      <c r="N55" s="168">
        <f t="shared" si="1"/>
      </c>
      <c r="O55" s="136"/>
      <c r="Q55" s="138"/>
      <c r="R55" s="138"/>
    </row>
    <row r="56" spans="1:18" ht="16.5" thickBot="1">
      <c r="A56" s="133"/>
      <c r="B56" s="41"/>
      <c r="C56" s="41"/>
      <c r="D56" s="41"/>
      <c r="E56" s="41"/>
      <c r="F56" s="41"/>
      <c r="G56" s="41"/>
      <c r="H56" s="41"/>
      <c r="I56" s="177" t="s">
        <v>225</v>
      </c>
      <c r="J56" s="178"/>
      <c r="K56" s="179">
        <f>IF(ISBLANK(D51),"",SUM(K51:K55))</f>
      </c>
      <c r="L56" s="180">
        <f>IF(ISBLANK(E51),"",SUM(L51:L55))</f>
      </c>
      <c r="M56" s="181">
        <f>IF(ISBLANK(F51),"",SUM(M51:M55))</f>
        <v>1</v>
      </c>
      <c r="N56" s="182">
        <f>IF(ISBLANK(F51),"",SUM(N51:N55))</f>
        <v>3</v>
      </c>
      <c r="O56" s="136"/>
      <c r="Q56" s="138"/>
      <c r="R56" s="138"/>
    </row>
    <row r="57" spans="1:18" ht="12.75">
      <c r="A57" s="133"/>
      <c r="B57" s="63" t="s">
        <v>226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42"/>
      <c r="Q57" s="138"/>
      <c r="R57" s="138"/>
    </row>
    <row r="58" spans="1:18" ht="12.75">
      <c r="A58" s="133"/>
      <c r="B58" s="119" t="s">
        <v>227</v>
      </c>
      <c r="C58" s="119"/>
      <c r="D58" s="119" t="s">
        <v>228</v>
      </c>
      <c r="E58" s="40"/>
      <c r="F58" s="119"/>
      <c r="G58" s="119" t="s">
        <v>35</v>
      </c>
      <c r="H58" s="40"/>
      <c r="I58" s="119"/>
      <c r="J58" s="120" t="s">
        <v>229</v>
      </c>
      <c r="K58" s="28"/>
      <c r="L58" s="41"/>
      <c r="M58" s="41"/>
      <c r="N58" s="41"/>
      <c r="O58" s="142"/>
      <c r="Q58" s="138"/>
      <c r="R58" s="138"/>
    </row>
    <row r="59" spans="1:18" ht="18.75" thickBot="1">
      <c r="A59" s="133"/>
      <c r="B59" s="41"/>
      <c r="C59" s="41"/>
      <c r="D59" s="41"/>
      <c r="E59" s="41"/>
      <c r="F59" s="41"/>
      <c r="G59" s="41"/>
      <c r="H59" s="41"/>
      <c r="I59" s="41"/>
      <c r="J59" s="246" t="str">
        <f>IF(M56=3,C43,IF(N56=3,G43,""))</f>
        <v>PT Espoo 2</v>
      </c>
      <c r="K59" s="247"/>
      <c r="L59" s="247"/>
      <c r="M59" s="247"/>
      <c r="N59" s="248"/>
      <c r="O59" s="136"/>
      <c r="Q59" s="138"/>
      <c r="R59" s="138"/>
    </row>
    <row r="60" spans="1:18" ht="18">
      <c r="A60" s="183"/>
      <c r="B60" s="184"/>
      <c r="C60" s="184"/>
      <c r="D60" s="184"/>
      <c r="E60" s="184"/>
      <c r="F60" s="184"/>
      <c r="G60" s="184"/>
      <c r="H60" s="184"/>
      <c r="I60" s="184"/>
      <c r="J60" s="185"/>
      <c r="K60" s="185"/>
      <c r="L60" s="185"/>
      <c r="M60" s="185"/>
      <c r="N60" s="185"/>
      <c r="O60" s="186"/>
      <c r="Q60" s="138"/>
      <c r="R60" s="138"/>
    </row>
    <row r="61" spans="2:18" ht="12.75">
      <c r="B61" s="125" t="s">
        <v>248</v>
      </c>
      <c r="Q61" s="138"/>
      <c r="R61" s="138"/>
    </row>
  </sheetData>
  <sheetProtection/>
  <mergeCells count="34">
    <mergeCell ref="K50:L50"/>
    <mergeCell ref="J59:N59"/>
    <mergeCell ref="C45:D45"/>
    <mergeCell ref="G45:N45"/>
    <mergeCell ref="C47:D47"/>
    <mergeCell ref="G47:N47"/>
    <mergeCell ref="C48:D48"/>
    <mergeCell ref="G48:N48"/>
    <mergeCell ref="I40:N40"/>
    <mergeCell ref="I41:K41"/>
    <mergeCell ref="M41:N41"/>
    <mergeCell ref="C43:D43"/>
    <mergeCell ref="G43:N43"/>
    <mergeCell ref="C44:D44"/>
    <mergeCell ref="G44:N44"/>
    <mergeCell ref="C12:D12"/>
    <mergeCell ref="G12:N12"/>
    <mergeCell ref="K14:L14"/>
    <mergeCell ref="J23:N23"/>
    <mergeCell ref="I38:N38"/>
    <mergeCell ref="I39:N39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294"/>
      <c r="B2" s="295" t="s">
        <v>0</v>
      </c>
      <c r="C2" s="296"/>
      <c r="D2" s="296"/>
      <c r="E2" s="297"/>
      <c r="F2" s="298"/>
      <c r="G2" s="299"/>
      <c r="H2" s="299"/>
      <c r="I2" s="300"/>
      <c r="J2" s="300"/>
    </row>
    <row r="3" spans="1:10" ht="15" customHeight="1">
      <c r="A3" s="294"/>
      <c r="B3" s="301" t="s">
        <v>337</v>
      </c>
      <c r="C3" s="300"/>
      <c r="D3" s="300"/>
      <c r="E3" s="302"/>
      <c r="F3" s="298"/>
      <c r="G3" s="299"/>
      <c r="H3" s="299"/>
      <c r="I3" s="300"/>
      <c r="J3" s="300"/>
    </row>
    <row r="4" spans="1:10" ht="15" customHeight="1">
      <c r="A4" s="294"/>
      <c r="B4" s="303" t="s">
        <v>188</v>
      </c>
      <c r="C4" s="304"/>
      <c r="D4" s="304"/>
      <c r="E4" s="305"/>
      <c r="F4" s="298"/>
      <c r="G4" s="299"/>
      <c r="H4" s="299"/>
      <c r="I4" s="300"/>
      <c r="J4" s="300"/>
    </row>
    <row r="5" spans="1:10" ht="15" customHeight="1">
      <c r="A5" s="306"/>
      <c r="B5" s="307"/>
      <c r="C5" s="307"/>
      <c r="D5" s="307"/>
      <c r="E5" s="307"/>
      <c r="F5" s="306"/>
      <c r="G5" s="306"/>
      <c r="H5" s="306"/>
      <c r="I5" s="300"/>
      <c r="J5" s="300"/>
    </row>
    <row r="6" spans="1:10" ht="14.25" customHeight="1">
      <c r="A6" s="308"/>
      <c r="B6" s="308" t="s">
        <v>3</v>
      </c>
      <c r="C6" s="308" t="s">
        <v>4</v>
      </c>
      <c r="D6" s="308" t="s">
        <v>5</v>
      </c>
      <c r="E6" s="308" t="s">
        <v>6</v>
      </c>
      <c r="F6" s="308" t="s">
        <v>7</v>
      </c>
      <c r="G6" s="308" t="s">
        <v>8</v>
      </c>
      <c r="H6" s="308" t="s">
        <v>9</v>
      </c>
      <c r="I6" s="309"/>
      <c r="J6" s="310"/>
    </row>
    <row r="7" spans="1:10" ht="14.25" customHeight="1">
      <c r="A7" s="308" t="s">
        <v>10</v>
      </c>
      <c r="B7" s="308" t="s">
        <v>62</v>
      </c>
      <c r="C7" s="308" t="s">
        <v>63</v>
      </c>
      <c r="D7" s="308" t="s">
        <v>23</v>
      </c>
      <c r="E7" s="308" t="s">
        <v>24</v>
      </c>
      <c r="F7" s="308" t="s">
        <v>338</v>
      </c>
      <c r="G7" s="308" t="s">
        <v>339</v>
      </c>
      <c r="H7" s="308" t="s">
        <v>10</v>
      </c>
      <c r="I7" s="309"/>
      <c r="J7" s="310"/>
    </row>
    <row r="8" spans="1:10" ht="14.25" customHeight="1">
      <c r="A8" s="308" t="s">
        <v>14</v>
      </c>
      <c r="B8" s="308" t="s">
        <v>64</v>
      </c>
      <c r="C8" s="308" t="s">
        <v>26</v>
      </c>
      <c r="D8" s="308" t="s">
        <v>22</v>
      </c>
      <c r="E8" s="308" t="s">
        <v>20</v>
      </c>
      <c r="F8" s="308" t="s">
        <v>340</v>
      </c>
      <c r="G8" s="308" t="s">
        <v>341</v>
      </c>
      <c r="H8" s="308" t="s">
        <v>14</v>
      </c>
      <c r="I8" s="309"/>
      <c r="J8" s="310"/>
    </row>
    <row r="9" spans="1:10" ht="14.25" customHeight="1">
      <c r="A9" s="308" t="s">
        <v>20</v>
      </c>
      <c r="B9" s="308" t="s">
        <v>65</v>
      </c>
      <c r="C9" s="308" t="s">
        <v>28</v>
      </c>
      <c r="D9" s="308" t="s">
        <v>13</v>
      </c>
      <c r="E9" s="308" t="s">
        <v>163</v>
      </c>
      <c r="F9" s="308" t="s">
        <v>342</v>
      </c>
      <c r="G9" s="308" t="s">
        <v>343</v>
      </c>
      <c r="H9" s="308" t="s">
        <v>67</v>
      </c>
      <c r="I9" s="309"/>
      <c r="J9" s="310"/>
    </row>
    <row r="10" spans="1:10" ht="14.25" customHeight="1">
      <c r="A10" s="308" t="s">
        <v>24</v>
      </c>
      <c r="B10" s="308" t="s">
        <v>66</v>
      </c>
      <c r="C10" s="308" t="s">
        <v>45</v>
      </c>
      <c r="D10" s="308" t="s">
        <v>42</v>
      </c>
      <c r="E10" s="308" t="s">
        <v>14</v>
      </c>
      <c r="F10" s="308" t="s">
        <v>344</v>
      </c>
      <c r="G10" s="308" t="s">
        <v>345</v>
      </c>
      <c r="H10" s="308" t="s">
        <v>20</v>
      </c>
      <c r="I10" s="309"/>
      <c r="J10" s="310"/>
    </row>
    <row r="11" spans="1:10" ht="14.25" customHeight="1">
      <c r="A11" s="308" t="s">
        <v>67</v>
      </c>
      <c r="B11" s="308" t="s">
        <v>68</v>
      </c>
      <c r="C11" s="308" t="s">
        <v>48</v>
      </c>
      <c r="D11" s="308" t="s">
        <v>16</v>
      </c>
      <c r="E11" s="308" t="s">
        <v>10</v>
      </c>
      <c r="F11" s="308" t="s">
        <v>346</v>
      </c>
      <c r="G11" s="308" t="s">
        <v>347</v>
      </c>
      <c r="H11" s="308" t="s">
        <v>24</v>
      </c>
      <c r="I11" s="309"/>
      <c r="J11" s="310"/>
    </row>
    <row r="12" spans="1:10" ht="15" customHeight="1">
      <c r="A12" s="311"/>
      <c r="B12" s="311"/>
      <c r="C12" s="312"/>
      <c r="D12" s="312"/>
      <c r="E12" s="312"/>
      <c r="F12" s="312"/>
      <c r="G12" s="312"/>
      <c r="H12" s="312"/>
      <c r="I12" s="313"/>
      <c r="J12" s="313"/>
    </row>
    <row r="13" spans="1:10" ht="14.25" customHeight="1">
      <c r="A13" s="310"/>
      <c r="B13" s="314"/>
      <c r="C13" s="308"/>
      <c r="D13" s="308" t="s">
        <v>29</v>
      </c>
      <c r="E13" s="308" t="s">
        <v>30</v>
      </c>
      <c r="F13" s="308" t="s">
        <v>31</v>
      </c>
      <c r="G13" s="308" t="s">
        <v>32</v>
      </c>
      <c r="H13" s="308" t="s">
        <v>33</v>
      </c>
      <c r="I13" s="308" t="s">
        <v>34</v>
      </c>
      <c r="J13" s="308" t="s">
        <v>35</v>
      </c>
    </row>
    <row r="14" spans="1:10" ht="14.25" customHeight="1">
      <c r="A14" s="310"/>
      <c r="B14" s="314"/>
      <c r="C14" s="308" t="s">
        <v>69</v>
      </c>
      <c r="D14" s="308" t="s">
        <v>327</v>
      </c>
      <c r="E14" s="308" t="s">
        <v>316</v>
      </c>
      <c r="F14" s="308" t="s">
        <v>318</v>
      </c>
      <c r="G14" s="308"/>
      <c r="H14" s="308"/>
      <c r="I14" s="308" t="s">
        <v>256</v>
      </c>
      <c r="J14" s="308" t="s">
        <v>24</v>
      </c>
    </row>
    <row r="15" spans="1:10" ht="14.25" customHeight="1">
      <c r="A15" s="310"/>
      <c r="B15" s="314"/>
      <c r="C15" s="308" t="s">
        <v>41</v>
      </c>
      <c r="D15" s="308" t="s">
        <v>318</v>
      </c>
      <c r="E15" s="308" t="s">
        <v>317</v>
      </c>
      <c r="F15" s="308" t="s">
        <v>297</v>
      </c>
      <c r="G15" s="308"/>
      <c r="H15" s="308"/>
      <c r="I15" s="308" t="s">
        <v>256</v>
      </c>
      <c r="J15" s="308" t="s">
        <v>20</v>
      </c>
    </row>
    <row r="16" spans="1:10" ht="14.25" customHeight="1">
      <c r="A16" s="310"/>
      <c r="B16" s="314"/>
      <c r="C16" s="308" t="s">
        <v>39</v>
      </c>
      <c r="D16" s="308" t="s">
        <v>318</v>
      </c>
      <c r="E16" s="308" t="s">
        <v>318</v>
      </c>
      <c r="F16" s="308" t="s">
        <v>297</v>
      </c>
      <c r="G16" s="308"/>
      <c r="H16" s="308"/>
      <c r="I16" s="308" t="s">
        <v>256</v>
      </c>
      <c r="J16" s="308" t="s">
        <v>14</v>
      </c>
    </row>
    <row r="17" spans="1:10" ht="14.25" customHeight="1">
      <c r="A17" s="310"/>
      <c r="B17" s="314"/>
      <c r="C17" s="308" t="s">
        <v>70</v>
      </c>
      <c r="D17" s="308" t="s">
        <v>292</v>
      </c>
      <c r="E17" s="308" t="s">
        <v>294</v>
      </c>
      <c r="F17" s="308" t="s">
        <v>282</v>
      </c>
      <c r="G17" s="308"/>
      <c r="H17" s="308"/>
      <c r="I17" s="308" t="s">
        <v>256</v>
      </c>
      <c r="J17" s="308" t="s">
        <v>10</v>
      </c>
    </row>
    <row r="18" spans="1:10" ht="14.25" customHeight="1">
      <c r="A18" s="310"/>
      <c r="B18" s="314"/>
      <c r="C18" s="308" t="s">
        <v>51</v>
      </c>
      <c r="D18" s="308" t="s">
        <v>298</v>
      </c>
      <c r="E18" s="308" t="s">
        <v>295</v>
      </c>
      <c r="F18" s="308" t="s">
        <v>317</v>
      </c>
      <c r="G18" s="308" t="s">
        <v>317</v>
      </c>
      <c r="H18" s="308" t="s">
        <v>298</v>
      </c>
      <c r="I18" s="308" t="s">
        <v>49</v>
      </c>
      <c r="J18" s="308" t="s">
        <v>67</v>
      </c>
    </row>
    <row r="19" spans="1:10" ht="14.25" customHeight="1">
      <c r="A19" s="310"/>
      <c r="B19" s="314"/>
      <c r="C19" s="308" t="s">
        <v>46</v>
      </c>
      <c r="D19" s="308" t="s">
        <v>297</v>
      </c>
      <c r="E19" s="308" t="s">
        <v>282</v>
      </c>
      <c r="F19" s="308" t="s">
        <v>316</v>
      </c>
      <c r="G19" s="308"/>
      <c r="H19" s="308"/>
      <c r="I19" s="308" t="s">
        <v>256</v>
      </c>
      <c r="J19" s="308" t="s">
        <v>20</v>
      </c>
    </row>
    <row r="20" spans="1:10" ht="14.25" customHeight="1">
      <c r="A20" s="310"/>
      <c r="B20" s="314"/>
      <c r="C20" s="308" t="s">
        <v>49</v>
      </c>
      <c r="D20" s="308" t="s">
        <v>292</v>
      </c>
      <c r="E20" s="308" t="s">
        <v>294</v>
      </c>
      <c r="F20" s="308" t="s">
        <v>296</v>
      </c>
      <c r="G20" s="308"/>
      <c r="H20" s="308"/>
      <c r="I20" s="308" t="s">
        <v>256</v>
      </c>
      <c r="J20" s="308" t="s">
        <v>67</v>
      </c>
    </row>
    <row r="21" spans="1:10" ht="14.25" customHeight="1">
      <c r="A21" s="310"/>
      <c r="B21" s="314"/>
      <c r="C21" s="308" t="s">
        <v>71</v>
      </c>
      <c r="D21" s="308" t="s">
        <v>296</v>
      </c>
      <c r="E21" s="308" t="s">
        <v>316</v>
      </c>
      <c r="F21" s="308" t="s">
        <v>293</v>
      </c>
      <c r="G21" s="308" t="s">
        <v>293</v>
      </c>
      <c r="H21" s="308" t="s">
        <v>282</v>
      </c>
      <c r="I21" s="308" t="s">
        <v>273</v>
      </c>
      <c r="J21" s="308" t="s">
        <v>10</v>
      </c>
    </row>
    <row r="22" spans="1:10" ht="14.25" customHeight="1">
      <c r="A22" s="310"/>
      <c r="B22" s="314"/>
      <c r="C22" s="308" t="s">
        <v>50</v>
      </c>
      <c r="D22" s="308" t="s">
        <v>282</v>
      </c>
      <c r="E22" s="308" t="s">
        <v>297</v>
      </c>
      <c r="F22" s="308" t="s">
        <v>284</v>
      </c>
      <c r="G22" s="308"/>
      <c r="H22" s="308"/>
      <c r="I22" s="308" t="s">
        <v>256</v>
      </c>
      <c r="J22" s="308" t="s">
        <v>24</v>
      </c>
    </row>
    <row r="23" spans="1:10" ht="14.25" customHeight="1">
      <c r="A23" s="310"/>
      <c r="B23" s="314"/>
      <c r="C23" s="308" t="s">
        <v>72</v>
      </c>
      <c r="D23" s="308" t="s">
        <v>320</v>
      </c>
      <c r="E23" s="308" t="s">
        <v>348</v>
      </c>
      <c r="F23" s="308" t="s">
        <v>297</v>
      </c>
      <c r="G23" s="308" t="s">
        <v>293</v>
      </c>
      <c r="H23" s="308"/>
      <c r="I23" s="308" t="s">
        <v>39</v>
      </c>
      <c r="J23" s="308" t="s">
        <v>14</v>
      </c>
    </row>
    <row r="24" spans="1:10" ht="15" customHeight="1">
      <c r="A24" s="310"/>
      <c r="B24" s="310"/>
      <c r="C24" s="311"/>
      <c r="D24" s="311"/>
      <c r="E24" s="311"/>
      <c r="F24" s="311"/>
      <c r="G24" s="311"/>
      <c r="H24" s="311"/>
      <c r="I24" s="311"/>
      <c r="J24" s="311"/>
    </row>
    <row r="25" spans="1:10" ht="14.25" customHeight="1">
      <c r="A25" s="308"/>
      <c r="B25" s="308" t="s">
        <v>3</v>
      </c>
      <c r="C25" s="308" t="s">
        <v>52</v>
      </c>
      <c r="D25" s="308" t="s">
        <v>5</v>
      </c>
      <c r="E25" s="308" t="s">
        <v>6</v>
      </c>
      <c r="F25" s="308" t="s">
        <v>7</v>
      </c>
      <c r="G25" s="308" t="s">
        <v>8</v>
      </c>
      <c r="H25" s="308" t="s">
        <v>9</v>
      </c>
      <c r="I25" s="309"/>
      <c r="J25" s="310"/>
    </row>
    <row r="26" spans="1:10" ht="14.25" customHeight="1">
      <c r="A26" s="308" t="s">
        <v>10</v>
      </c>
      <c r="B26" s="308" t="s">
        <v>73</v>
      </c>
      <c r="C26" s="308" t="s">
        <v>27</v>
      </c>
      <c r="D26" s="308" t="s">
        <v>13</v>
      </c>
      <c r="E26" s="308" t="s">
        <v>24</v>
      </c>
      <c r="F26" s="308" t="s">
        <v>349</v>
      </c>
      <c r="G26" s="308" t="s">
        <v>350</v>
      </c>
      <c r="H26" s="308" t="s">
        <v>10</v>
      </c>
      <c r="I26" s="309"/>
      <c r="J26" s="310"/>
    </row>
    <row r="27" spans="1:10" ht="14.25" customHeight="1">
      <c r="A27" s="308" t="s">
        <v>14</v>
      </c>
      <c r="B27" s="308" t="s">
        <v>74</v>
      </c>
      <c r="C27" s="308" t="s">
        <v>47</v>
      </c>
      <c r="D27" s="308" t="s">
        <v>16</v>
      </c>
      <c r="E27" s="308" t="s">
        <v>20</v>
      </c>
      <c r="F27" s="308" t="s">
        <v>351</v>
      </c>
      <c r="G27" s="308" t="s">
        <v>352</v>
      </c>
      <c r="H27" s="308" t="s">
        <v>14</v>
      </c>
      <c r="I27" s="309"/>
      <c r="J27" s="310"/>
    </row>
    <row r="28" spans="1:10" ht="14.25" customHeight="1">
      <c r="A28" s="308" t="s">
        <v>20</v>
      </c>
      <c r="B28" s="308" t="s">
        <v>75</v>
      </c>
      <c r="C28" s="308" t="s">
        <v>44</v>
      </c>
      <c r="D28" s="308" t="s">
        <v>42</v>
      </c>
      <c r="E28" s="308" t="s">
        <v>14</v>
      </c>
      <c r="F28" s="308" t="s">
        <v>353</v>
      </c>
      <c r="G28" s="308" t="s">
        <v>354</v>
      </c>
      <c r="H28" s="308" t="s">
        <v>20</v>
      </c>
      <c r="I28" s="309"/>
      <c r="J28" s="310"/>
    </row>
    <row r="29" spans="1:10" ht="14.25" customHeight="1">
      <c r="A29" s="308" t="s">
        <v>24</v>
      </c>
      <c r="B29" s="308" t="s">
        <v>66</v>
      </c>
      <c r="C29" s="308" t="s">
        <v>19</v>
      </c>
      <c r="D29" s="308" t="s">
        <v>17</v>
      </c>
      <c r="E29" s="308" t="s">
        <v>10</v>
      </c>
      <c r="F29" s="308" t="s">
        <v>355</v>
      </c>
      <c r="G29" s="308" t="s">
        <v>356</v>
      </c>
      <c r="H29" s="308" t="s">
        <v>24</v>
      </c>
      <c r="I29" s="309"/>
      <c r="J29" s="310"/>
    </row>
    <row r="30" spans="1:10" ht="14.25" customHeight="1">
      <c r="A30" s="308" t="s">
        <v>67</v>
      </c>
      <c r="B30" s="308" t="s">
        <v>76</v>
      </c>
      <c r="C30" s="308" t="s">
        <v>77</v>
      </c>
      <c r="D30" s="308" t="s">
        <v>78</v>
      </c>
      <c r="E30" s="308" t="s">
        <v>163</v>
      </c>
      <c r="F30" s="308" t="s">
        <v>314</v>
      </c>
      <c r="G30" s="308" t="s">
        <v>357</v>
      </c>
      <c r="H30" s="308" t="s">
        <v>67</v>
      </c>
      <c r="I30" s="309"/>
      <c r="J30" s="310"/>
    </row>
    <row r="31" spans="1:10" ht="15" customHeight="1">
      <c r="A31" s="311"/>
      <c r="B31" s="311"/>
      <c r="C31" s="312"/>
      <c r="D31" s="312"/>
      <c r="E31" s="312"/>
      <c r="F31" s="312"/>
      <c r="G31" s="312"/>
      <c r="H31" s="312"/>
      <c r="I31" s="313"/>
      <c r="J31" s="313"/>
    </row>
    <row r="32" spans="1:10" ht="14.25" customHeight="1">
      <c r="A32" s="310"/>
      <c r="B32" s="314"/>
      <c r="C32" s="308"/>
      <c r="D32" s="308" t="s">
        <v>29</v>
      </c>
      <c r="E32" s="308" t="s">
        <v>30</v>
      </c>
      <c r="F32" s="308" t="s">
        <v>31</v>
      </c>
      <c r="G32" s="308" t="s">
        <v>32</v>
      </c>
      <c r="H32" s="308" t="s">
        <v>33</v>
      </c>
      <c r="I32" s="308" t="s">
        <v>34</v>
      </c>
      <c r="J32" s="308" t="s">
        <v>35</v>
      </c>
    </row>
    <row r="33" spans="1:10" ht="14.25" customHeight="1">
      <c r="A33" s="310"/>
      <c r="B33" s="314"/>
      <c r="C33" s="308" t="s">
        <v>69</v>
      </c>
      <c r="D33" s="308" t="s">
        <v>316</v>
      </c>
      <c r="E33" s="308" t="s">
        <v>327</v>
      </c>
      <c r="F33" s="308" t="s">
        <v>297</v>
      </c>
      <c r="G33" s="308"/>
      <c r="H33" s="308"/>
      <c r="I33" s="308" t="s">
        <v>256</v>
      </c>
      <c r="J33" s="308" t="s">
        <v>24</v>
      </c>
    </row>
    <row r="34" spans="1:10" ht="14.25" customHeight="1">
      <c r="A34" s="310"/>
      <c r="B34" s="314"/>
      <c r="C34" s="308" t="s">
        <v>41</v>
      </c>
      <c r="D34" s="308" t="s">
        <v>297</v>
      </c>
      <c r="E34" s="308" t="s">
        <v>282</v>
      </c>
      <c r="F34" s="308" t="s">
        <v>282</v>
      </c>
      <c r="G34" s="308"/>
      <c r="H34" s="308"/>
      <c r="I34" s="308" t="s">
        <v>256</v>
      </c>
      <c r="J34" s="308" t="s">
        <v>20</v>
      </c>
    </row>
    <row r="35" spans="1:10" ht="14.25" customHeight="1">
      <c r="A35" s="310"/>
      <c r="B35" s="314"/>
      <c r="C35" s="308" t="s">
        <v>39</v>
      </c>
      <c r="D35" s="308" t="s">
        <v>284</v>
      </c>
      <c r="E35" s="308" t="s">
        <v>282</v>
      </c>
      <c r="F35" s="308" t="s">
        <v>297</v>
      </c>
      <c r="G35" s="308"/>
      <c r="H35" s="308"/>
      <c r="I35" s="308" t="s">
        <v>256</v>
      </c>
      <c r="J35" s="308" t="s">
        <v>14</v>
      </c>
    </row>
    <row r="36" spans="1:10" ht="14.25" customHeight="1">
      <c r="A36" s="310"/>
      <c r="B36" s="314"/>
      <c r="C36" s="308" t="s">
        <v>70</v>
      </c>
      <c r="D36" s="308" t="s">
        <v>327</v>
      </c>
      <c r="E36" s="308" t="s">
        <v>297</v>
      </c>
      <c r="F36" s="308" t="s">
        <v>327</v>
      </c>
      <c r="G36" s="308"/>
      <c r="H36" s="308"/>
      <c r="I36" s="308" t="s">
        <v>256</v>
      </c>
      <c r="J36" s="308" t="s">
        <v>10</v>
      </c>
    </row>
    <row r="37" spans="1:10" ht="14.25" customHeight="1">
      <c r="A37" s="310"/>
      <c r="B37" s="314"/>
      <c r="C37" s="308" t="s">
        <v>51</v>
      </c>
      <c r="D37" s="308" t="s">
        <v>327</v>
      </c>
      <c r="E37" s="308" t="s">
        <v>282</v>
      </c>
      <c r="F37" s="308" t="s">
        <v>317</v>
      </c>
      <c r="G37" s="308"/>
      <c r="H37" s="308"/>
      <c r="I37" s="308" t="s">
        <v>256</v>
      </c>
      <c r="J37" s="308" t="s">
        <v>67</v>
      </c>
    </row>
    <row r="38" spans="1:10" ht="14.25" customHeight="1">
      <c r="A38" s="310"/>
      <c r="B38" s="314"/>
      <c r="C38" s="308" t="s">
        <v>46</v>
      </c>
      <c r="D38" s="308" t="s">
        <v>327</v>
      </c>
      <c r="E38" s="308" t="s">
        <v>316</v>
      </c>
      <c r="F38" s="308" t="s">
        <v>327</v>
      </c>
      <c r="G38" s="308"/>
      <c r="H38" s="308"/>
      <c r="I38" s="308" t="s">
        <v>256</v>
      </c>
      <c r="J38" s="308" t="s">
        <v>20</v>
      </c>
    </row>
    <row r="39" spans="1:10" ht="14.25" customHeight="1">
      <c r="A39" s="310"/>
      <c r="B39" s="314"/>
      <c r="C39" s="308" t="s">
        <v>49</v>
      </c>
      <c r="D39" s="308" t="s">
        <v>297</v>
      </c>
      <c r="E39" s="308" t="s">
        <v>318</v>
      </c>
      <c r="F39" s="308" t="s">
        <v>297</v>
      </c>
      <c r="G39" s="308"/>
      <c r="H39" s="308"/>
      <c r="I39" s="308" t="s">
        <v>256</v>
      </c>
      <c r="J39" s="308" t="s">
        <v>67</v>
      </c>
    </row>
    <row r="40" spans="1:10" ht="14.25" customHeight="1">
      <c r="A40" s="310"/>
      <c r="B40" s="314"/>
      <c r="C40" s="308" t="s">
        <v>71</v>
      </c>
      <c r="D40" s="308" t="s">
        <v>296</v>
      </c>
      <c r="E40" s="308" t="s">
        <v>284</v>
      </c>
      <c r="F40" s="308" t="s">
        <v>296</v>
      </c>
      <c r="G40" s="308"/>
      <c r="H40" s="308"/>
      <c r="I40" s="308" t="s">
        <v>256</v>
      </c>
      <c r="J40" s="308" t="s">
        <v>10</v>
      </c>
    </row>
    <row r="41" spans="1:10" ht="14.25" customHeight="1">
      <c r="A41" s="310"/>
      <c r="B41" s="314"/>
      <c r="C41" s="308" t="s">
        <v>50</v>
      </c>
      <c r="D41" s="308" t="s">
        <v>282</v>
      </c>
      <c r="E41" s="308" t="s">
        <v>295</v>
      </c>
      <c r="F41" s="308" t="s">
        <v>316</v>
      </c>
      <c r="G41" s="308" t="s">
        <v>327</v>
      </c>
      <c r="H41" s="308"/>
      <c r="I41" s="308" t="s">
        <v>259</v>
      </c>
      <c r="J41" s="308" t="s">
        <v>24</v>
      </c>
    </row>
    <row r="42" spans="1:10" ht="14.25" customHeight="1">
      <c r="A42" s="310"/>
      <c r="B42" s="314"/>
      <c r="C42" s="308" t="s">
        <v>72</v>
      </c>
      <c r="D42" s="308" t="s">
        <v>284</v>
      </c>
      <c r="E42" s="308" t="s">
        <v>327</v>
      </c>
      <c r="F42" s="308" t="s">
        <v>316</v>
      </c>
      <c r="G42" s="308"/>
      <c r="H42" s="308"/>
      <c r="I42" s="308" t="s">
        <v>256</v>
      </c>
      <c r="J42" s="308" t="s">
        <v>14</v>
      </c>
    </row>
    <row r="43" spans="1:10" ht="15" customHeight="1">
      <c r="A43" s="310"/>
      <c r="B43" s="310"/>
      <c r="C43" s="311"/>
      <c r="D43" s="311"/>
      <c r="E43" s="311"/>
      <c r="F43" s="311"/>
      <c r="G43" s="311"/>
      <c r="H43" s="311"/>
      <c r="I43" s="311"/>
      <c r="J43" s="311"/>
    </row>
    <row r="44" spans="1:10" ht="14.25" customHeight="1">
      <c r="A44" s="308"/>
      <c r="B44" s="308" t="s">
        <v>3</v>
      </c>
      <c r="C44" s="308" t="s">
        <v>79</v>
      </c>
      <c r="D44" s="308" t="s">
        <v>5</v>
      </c>
      <c r="E44" s="308" t="s">
        <v>6</v>
      </c>
      <c r="F44" s="308" t="s">
        <v>7</v>
      </c>
      <c r="G44" s="308" t="s">
        <v>8</v>
      </c>
      <c r="H44" s="308" t="s">
        <v>9</v>
      </c>
      <c r="I44" s="309"/>
      <c r="J44" s="310"/>
    </row>
    <row r="45" spans="1:10" ht="14.25" customHeight="1">
      <c r="A45" s="308" t="s">
        <v>10</v>
      </c>
      <c r="B45" s="308" t="s">
        <v>80</v>
      </c>
      <c r="C45" s="308" t="s">
        <v>81</v>
      </c>
      <c r="D45" s="308" t="s">
        <v>82</v>
      </c>
      <c r="E45" s="308" t="s">
        <v>20</v>
      </c>
      <c r="F45" s="308" t="s">
        <v>358</v>
      </c>
      <c r="G45" s="308" t="s">
        <v>359</v>
      </c>
      <c r="H45" s="308" t="s">
        <v>10</v>
      </c>
      <c r="I45" s="309"/>
      <c r="J45" s="310"/>
    </row>
    <row r="46" spans="1:10" ht="14.25" customHeight="1">
      <c r="A46" s="308" t="s">
        <v>14</v>
      </c>
      <c r="B46" s="308"/>
      <c r="C46" s="308"/>
      <c r="D46" s="308"/>
      <c r="E46" s="308"/>
      <c r="F46" s="308"/>
      <c r="G46" s="308"/>
      <c r="H46" s="308"/>
      <c r="I46" s="309"/>
      <c r="J46" s="310"/>
    </row>
    <row r="47" spans="1:10" ht="14.25" customHeight="1">
      <c r="A47" s="308" t="s">
        <v>20</v>
      </c>
      <c r="B47" s="308" t="s">
        <v>83</v>
      </c>
      <c r="C47" s="308" t="s">
        <v>37</v>
      </c>
      <c r="D47" s="308" t="s">
        <v>13</v>
      </c>
      <c r="E47" s="308" t="s">
        <v>14</v>
      </c>
      <c r="F47" s="308" t="s">
        <v>289</v>
      </c>
      <c r="G47" s="308" t="s">
        <v>360</v>
      </c>
      <c r="H47" s="308" t="s">
        <v>14</v>
      </c>
      <c r="I47" s="309"/>
      <c r="J47" s="310"/>
    </row>
    <row r="48" spans="1:10" ht="14.25" customHeight="1">
      <c r="A48" s="308" t="s">
        <v>24</v>
      </c>
      <c r="B48" s="308" t="s">
        <v>84</v>
      </c>
      <c r="C48" s="308" t="s">
        <v>18</v>
      </c>
      <c r="D48" s="308" t="s">
        <v>17</v>
      </c>
      <c r="E48" s="308" t="s">
        <v>163</v>
      </c>
      <c r="F48" s="308" t="s">
        <v>361</v>
      </c>
      <c r="G48" s="308" t="s">
        <v>362</v>
      </c>
      <c r="H48" s="308" t="s">
        <v>24</v>
      </c>
      <c r="I48" s="309"/>
      <c r="J48" s="310"/>
    </row>
    <row r="49" spans="1:10" ht="14.25" customHeight="1">
      <c r="A49" s="308" t="s">
        <v>67</v>
      </c>
      <c r="B49" s="308" t="s">
        <v>85</v>
      </c>
      <c r="C49" s="308" t="s">
        <v>38</v>
      </c>
      <c r="D49" s="308" t="s">
        <v>13</v>
      </c>
      <c r="E49" s="308" t="s">
        <v>10</v>
      </c>
      <c r="F49" s="308" t="s">
        <v>164</v>
      </c>
      <c r="G49" s="308" t="s">
        <v>363</v>
      </c>
      <c r="H49" s="308" t="s">
        <v>20</v>
      </c>
      <c r="I49" s="309"/>
      <c r="J49" s="310"/>
    </row>
    <row r="50" spans="1:10" ht="15" customHeight="1">
      <c r="A50" s="311"/>
      <c r="B50" s="311"/>
      <c r="C50" s="312"/>
      <c r="D50" s="312"/>
      <c r="E50" s="312"/>
      <c r="F50" s="312"/>
      <c r="G50" s="312"/>
      <c r="H50" s="312"/>
      <c r="I50" s="313"/>
      <c r="J50" s="313"/>
    </row>
    <row r="51" spans="1:10" ht="14.25" customHeight="1">
      <c r="A51" s="310"/>
      <c r="B51" s="314"/>
      <c r="C51" s="308"/>
      <c r="D51" s="308" t="s">
        <v>29</v>
      </c>
      <c r="E51" s="308" t="s">
        <v>30</v>
      </c>
      <c r="F51" s="308" t="s">
        <v>31</v>
      </c>
      <c r="G51" s="308" t="s">
        <v>32</v>
      </c>
      <c r="H51" s="308" t="s">
        <v>33</v>
      </c>
      <c r="I51" s="308" t="s">
        <v>34</v>
      </c>
      <c r="J51" s="308" t="s">
        <v>35</v>
      </c>
    </row>
    <row r="52" spans="1:10" ht="14.25" customHeight="1">
      <c r="A52" s="310"/>
      <c r="B52" s="314"/>
      <c r="C52" s="308" t="s">
        <v>69</v>
      </c>
      <c r="D52" s="308" t="s">
        <v>318</v>
      </c>
      <c r="E52" s="308" t="s">
        <v>284</v>
      </c>
      <c r="F52" s="308" t="s">
        <v>282</v>
      </c>
      <c r="G52" s="308"/>
      <c r="H52" s="308"/>
      <c r="I52" s="308" t="s">
        <v>256</v>
      </c>
      <c r="J52" s="308" t="s">
        <v>24</v>
      </c>
    </row>
    <row r="53" spans="1:10" ht="14.25" customHeight="1">
      <c r="A53" s="310"/>
      <c r="B53" s="314"/>
      <c r="C53" s="308" t="s">
        <v>41</v>
      </c>
      <c r="D53" s="308"/>
      <c r="E53" s="308"/>
      <c r="F53" s="308"/>
      <c r="G53" s="308"/>
      <c r="H53" s="308"/>
      <c r="I53" s="308"/>
      <c r="J53" s="308" t="s">
        <v>20</v>
      </c>
    </row>
    <row r="54" spans="1:10" ht="14.25" customHeight="1">
      <c r="A54" s="310"/>
      <c r="B54" s="314"/>
      <c r="C54" s="308" t="s">
        <v>39</v>
      </c>
      <c r="D54" s="308" t="s">
        <v>316</v>
      </c>
      <c r="E54" s="308" t="s">
        <v>317</v>
      </c>
      <c r="F54" s="308" t="s">
        <v>292</v>
      </c>
      <c r="G54" s="308"/>
      <c r="H54" s="308"/>
      <c r="I54" s="308" t="s">
        <v>256</v>
      </c>
      <c r="J54" s="308" t="s">
        <v>14</v>
      </c>
    </row>
    <row r="55" spans="1:10" ht="14.25" customHeight="1">
      <c r="A55" s="310"/>
      <c r="B55" s="314"/>
      <c r="C55" s="308" t="s">
        <v>70</v>
      </c>
      <c r="D55" s="308"/>
      <c r="E55" s="308"/>
      <c r="F55" s="308"/>
      <c r="G55" s="308"/>
      <c r="H55" s="308"/>
      <c r="I55" s="308"/>
      <c r="J55" s="308" t="s">
        <v>10</v>
      </c>
    </row>
    <row r="56" spans="1:10" ht="14.25" customHeight="1">
      <c r="A56" s="310"/>
      <c r="B56" s="314"/>
      <c r="C56" s="308" t="s">
        <v>51</v>
      </c>
      <c r="D56" s="308" t="s">
        <v>316</v>
      </c>
      <c r="E56" s="308" t="s">
        <v>284</v>
      </c>
      <c r="F56" s="308" t="s">
        <v>316</v>
      </c>
      <c r="G56" s="308"/>
      <c r="H56" s="308"/>
      <c r="I56" s="308" t="s">
        <v>256</v>
      </c>
      <c r="J56" s="308" t="s">
        <v>67</v>
      </c>
    </row>
    <row r="57" spans="1:10" ht="14.25" customHeight="1">
      <c r="A57" s="310"/>
      <c r="B57" s="314"/>
      <c r="C57" s="308" t="s">
        <v>46</v>
      </c>
      <c r="D57" s="308" t="s">
        <v>316</v>
      </c>
      <c r="E57" s="308" t="s">
        <v>327</v>
      </c>
      <c r="F57" s="308" t="s">
        <v>317</v>
      </c>
      <c r="G57" s="308"/>
      <c r="H57" s="308"/>
      <c r="I57" s="308" t="s">
        <v>256</v>
      </c>
      <c r="J57" s="308" t="s">
        <v>20</v>
      </c>
    </row>
    <row r="58" spans="1:10" ht="14.25" customHeight="1">
      <c r="A58" s="310"/>
      <c r="B58" s="314"/>
      <c r="C58" s="308" t="s">
        <v>49</v>
      </c>
      <c r="D58" s="308"/>
      <c r="E58" s="308"/>
      <c r="F58" s="308"/>
      <c r="G58" s="308"/>
      <c r="H58" s="308"/>
      <c r="I58" s="308"/>
      <c r="J58" s="308" t="s">
        <v>67</v>
      </c>
    </row>
    <row r="59" spans="1:10" ht="14.25" customHeight="1">
      <c r="A59" s="310"/>
      <c r="B59" s="314"/>
      <c r="C59" s="308" t="s">
        <v>71</v>
      </c>
      <c r="D59" s="308" t="s">
        <v>364</v>
      </c>
      <c r="E59" s="308" t="s">
        <v>293</v>
      </c>
      <c r="F59" s="308" t="s">
        <v>285</v>
      </c>
      <c r="G59" s="308"/>
      <c r="H59" s="308"/>
      <c r="I59" s="308" t="s">
        <v>258</v>
      </c>
      <c r="J59" s="308" t="s">
        <v>10</v>
      </c>
    </row>
    <row r="60" spans="1:10" ht="14.25" customHeight="1">
      <c r="A60" s="310"/>
      <c r="B60" s="314"/>
      <c r="C60" s="308" t="s">
        <v>50</v>
      </c>
      <c r="D60" s="308"/>
      <c r="E60" s="308"/>
      <c r="F60" s="308"/>
      <c r="G60" s="308"/>
      <c r="H60" s="308"/>
      <c r="I60" s="308"/>
      <c r="J60" s="308" t="s">
        <v>24</v>
      </c>
    </row>
    <row r="61" spans="1:10" ht="14.25" customHeight="1">
      <c r="A61" s="310"/>
      <c r="B61" s="314"/>
      <c r="C61" s="308" t="s">
        <v>72</v>
      </c>
      <c r="D61" s="308" t="s">
        <v>282</v>
      </c>
      <c r="E61" s="308" t="s">
        <v>282</v>
      </c>
      <c r="F61" s="308" t="s">
        <v>282</v>
      </c>
      <c r="G61" s="308"/>
      <c r="H61" s="308"/>
      <c r="I61" s="308" t="s">
        <v>256</v>
      </c>
      <c r="J61" s="308" t="s">
        <v>14</v>
      </c>
    </row>
    <row r="62" spans="1:10" ht="15" customHeight="1">
      <c r="A62" s="310"/>
      <c r="B62" s="310"/>
      <c r="C62" s="311"/>
      <c r="D62" s="311"/>
      <c r="E62" s="311"/>
      <c r="F62" s="311"/>
      <c r="G62" s="311"/>
      <c r="H62" s="311"/>
      <c r="I62" s="311"/>
      <c r="J62" s="311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2" sqref="F2"/>
    </sheetView>
  </sheetViews>
  <sheetFormatPr defaultColWidth="11.57421875" defaultRowHeight="12.75"/>
  <cols>
    <col min="1" max="1" width="3.57421875" style="0" customWidth="1"/>
    <col min="2" max="2" width="6.28125" style="0" customWidth="1"/>
    <col min="3" max="3" width="18.00390625" style="0" customWidth="1"/>
    <col min="4" max="4" width="16.00390625" style="0" customWidth="1"/>
  </cols>
  <sheetData>
    <row r="2" spans="1:8" ht="18">
      <c r="A2" s="294"/>
      <c r="B2" s="295" t="s">
        <v>0</v>
      </c>
      <c r="C2" s="296"/>
      <c r="D2" s="296"/>
      <c r="E2" s="297"/>
      <c r="F2" s="298"/>
      <c r="G2" s="299"/>
      <c r="H2" s="299"/>
    </row>
    <row r="3" spans="1:8" ht="15">
      <c r="A3" s="294"/>
      <c r="B3" s="301" t="s">
        <v>365</v>
      </c>
      <c r="C3" s="300"/>
      <c r="D3" s="300"/>
      <c r="E3" s="302"/>
      <c r="F3" s="298"/>
      <c r="G3" s="299"/>
      <c r="H3" s="299"/>
    </row>
    <row r="4" spans="1:8" ht="15">
      <c r="A4" s="294"/>
      <c r="B4" s="303" t="s">
        <v>300</v>
      </c>
      <c r="C4" s="304"/>
      <c r="D4" s="304"/>
      <c r="E4" s="305"/>
      <c r="F4" s="298"/>
      <c r="G4" s="299"/>
      <c r="H4" s="299"/>
    </row>
    <row r="5" spans="1:8" ht="12.75">
      <c r="A5" s="306"/>
      <c r="B5" s="307"/>
      <c r="C5" s="307"/>
      <c r="D5" s="307"/>
      <c r="E5" s="315"/>
      <c r="F5" s="299"/>
      <c r="G5" s="299"/>
      <c r="H5" s="299"/>
    </row>
    <row r="6" spans="1:8" ht="12.75">
      <c r="A6" s="316"/>
      <c r="B6" s="316" t="s">
        <v>3</v>
      </c>
      <c r="C6" s="316" t="s">
        <v>57</v>
      </c>
      <c r="D6" s="316" t="s">
        <v>5</v>
      </c>
      <c r="E6" s="298"/>
      <c r="F6" s="299"/>
      <c r="G6" s="299"/>
      <c r="H6" s="317"/>
    </row>
    <row r="7" spans="1:8" ht="12.75">
      <c r="A7" s="318" t="s">
        <v>10</v>
      </c>
      <c r="B7" s="318" t="s">
        <v>58</v>
      </c>
      <c r="C7" s="318" t="s">
        <v>63</v>
      </c>
      <c r="D7" s="318" t="s">
        <v>23</v>
      </c>
      <c r="E7" s="319" t="s">
        <v>63</v>
      </c>
      <c r="F7" s="299"/>
      <c r="G7" s="299"/>
      <c r="H7" s="317"/>
    </row>
    <row r="8" spans="1:8" ht="12.75">
      <c r="A8" s="318" t="s">
        <v>14</v>
      </c>
      <c r="B8" s="318"/>
      <c r="C8" s="318"/>
      <c r="D8" s="318"/>
      <c r="E8" s="320"/>
      <c r="F8" s="319" t="s">
        <v>63</v>
      </c>
      <c r="G8" s="299"/>
      <c r="H8" s="317"/>
    </row>
    <row r="9" spans="1:8" ht="12.75">
      <c r="A9" s="316" t="s">
        <v>20</v>
      </c>
      <c r="B9" s="316" t="s">
        <v>86</v>
      </c>
      <c r="C9" s="316" t="s">
        <v>37</v>
      </c>
      <c r="D9" s="316" t="s">
        <v>13</v>
      </c>
      <c r="E9" s="321" t="s">
        <v>47</v>
      </c>
      <c r="F9" s="320" t="s">
        <v>366</v>
      </c>
      <c r="G9" s="298"/>
      <c r="H9" s="317"/>
    </row>
    <row r="10" spans="1:8" ht="12.75">
      <c r="A10" s="316" t="s">
        <v>24</v>
      </c>
      <c r="B10" s="316" t="s">
        <v>59</v>
      </c>
      <c r="C10" s="316" t="s">
        <v>47</v>
      </c>
      <c r="D10" s="316" t="s">
        <v>16</v>
      </c>
      <c r="E10" s="322" t="s">
        <v>367</v>
      </c>
      <c r="F10" s="294"/>
      <c r="G10" s="321" t="s">
        <v>63</v>
      </c>
      <c r="H10" s="323"/>
    </row>
    <row r="11" spans="1:8" ht="12.75">
      <c r="A11" s="318" t="s">
        <v>67</v>
      </c>
      <c r="B11" s="318" t="s">
        <v>87</v>
      </c>
      <c r="C11" s="318" t="s">
        <v>81</v>
      </c>
      <c r="D11" s="318" t="s">
        <v>82</v>
      </c>
      <c r="E11" s="319" t="s">
        <v>81</v>
      </c>
      <c r="F11" s="294"/>
      <c r="G11" s="320" t="s">
        <v>368</v>
      </c>
      <c r="H11" s="323"/>
    </row>
    <row r="12" spans="1:8" ht="12.75">
      <c r="A12" s="318" t="s">
        <v>88</v>
      </c>
      <c r="B12" s="318" t="s">
        <v>60</v>
      </c>
      <c r="C12" s="318" t="s">
        <v>26</v>
      </c>
      <c r="D12" s="318" t="s">
        <v>22</v>
      </c>
      <c r="E12" s="320" t="s">
        <v>369</v>
      </c>
      <c r="F12" s="321" t="s">
        <v>27</v>
      </c>
      <c r="G12" s="298"/>
      <c r="H12" s="317"/>
    </row>
    <row r="13" spans="1:8" ht="12.75">
      <c r="A13" s="316" t="s">
        <v>89</v>
      </c>
      <c r="B13" s="316"/>
      <c r="C13" s="316"/>
      <c r="D13" s="316"/>
      <c r="E13" s="321" t="s">
        <v>27</v>
      </c>
      <c r="F13" s="322" t="s">
        <v>370</v>
      </c>
      <c r="G13" s="299"/>
      <c r="H13" s="317"/>
    </row>
    <row r="14" spans="1:8" ht="12.75">
      <c r="A14" s="316" t="s">
        <v>90</v>
      </c>
      <c r="B14" s="316" t="s">
        <v>61</v>
      </c>
      <c r="C14" s="316" t="s">
        <v>27</v>
      </c>
      <c r="D14" s="316" t="s">
        <v>13</v>
      </c>
      <c r="E14" s="322"/>
      <c r="F14" s="299"/>
      <c r="G14" s="299"/>
      <c r="H14" s="317"/>
    </row>
    <row r="15" spans="1:8" ht="12.75">
      <c r="A15" s="324"/>
      <c r="B15" s="324"/>
      <c r="C15" s="324"/>
      <c r="D15" s="324"/>
      <c r="E15" s="325"/>
      <c r="F15" s="325"/>
      <c r="G15" s="325"/>
      <c r="H15" s="3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19.8515625" style="0" customWidth="1"/>
    <col min="4" max="4" width="10.421875" style="0" customWidth="1"/>
  </cols>
  <sheetData>
    <row r="1" ht="13.5" thickBot="1"/>
    <row r="2" spans="1:10" ht="18">
      <c r="A2" s="294"/>
      <c r="B2" s="295" t="s">
        <v>0</v>
      </c>
      <c r="C2" s="296"/>
      <c r="D2" s="296"/>
      <c r="E2" s="297"/>
      <c r="F2" s="298"/>
      <c r="G2" s="299"/>
      <c r="H2" s="299"/>
      <c r="I2" s="300"/>
      <c r="J2" s="300"/>
    </row>
    <row r="3" spans="1:10" ht="15">
      <c r="A3" s="294"/>
      <c r="B3" s="301" t="s">
        <v>414</v>
      </c>
      <c r="C3" s="300"/>
      <c r="D3" s="300"/>
      <c r="E3" s="302"/>
      <c r="F3" s="298"/>
      <c r="G3" s="299"/>
      <c r="H3" s="299"/>
      <c r="I3" s="300"/>
      <c r="J3" s="300"/>
    </row>
    <row r="4" spans="1:10" ht="15.75" thickBot="1">
      <c r="A4" s="294"/>
      <c r="B4" s="303" t="s">
        <v>2</v>
      </c>
      <c r="C4" s="304"/>
      <c r="D4" s="304"/>
      <c r="E4" s="305"/>
      <c r="F4" s="298"/>
      <c r="G4" s="299"/>
      <c r="H4" s="299"/>
      <c r="I4" s="300"/>
      <c r="J4" s="300"/>
    </row>
    <row r="5" spans="1:10" ht="15">
      <c r="A5" s="306"/>
      <c r="B5" s="307"/>
      <c r="C5" s="307"/>
      <c r="D5" s="307"/>
      <c r="E5" s="307"/>
      <c r="F5" s="306"/>
      <c r="G5" s="306"/>
      <c r="H5" s="306"/>
      <c r="I5" s="300"/>
      <c r="J5" s="300"/>
    </row>
    <row r="6" spans="1:10" ht="14.25">
      <c r="A6" s="308"/>
      <c r="B6" s="308" t="s">
        <v>3</v>
      </c>
      <c r="C6" s="308" t="s">
        <v>4</v>
      </c>
      <c r="D6" s="308" t="s">
        <v>5</v>
      </c>
      <c r="E6" s="308" t="s">
        <v>6</v>
      </c>
      <c r="F6" s="308" t="s">
        <v>7</v>
      </c>
      <c r="G6" s="308" t="s">
        <v>8</v>
      </c>
      <c r="H6" s="308" t="s">
        <v>9</v>
      </c>
      <c r="I6" s="309"/>
      <c r="J6" s="310"/>
    </row>
    <row r="7" spans="1:10" ht="14.25">
      <c r="A7" s="308" t="s">
        <v>10</v>
      </c>
      <c r="B7" s="308" t="s">
        <v>75</v>
      </c>
      <c r="C7" s="308" t="s">
        <v>44</v>
      </c>
      <c r="D7" s="308" t="s">
        <v>42</v>
      </c>
      <c r="E7" s="308" t="s">
        <v>20</v>
      </c>
      <c r="F7" s="308" t="s">
        <v>358</v>
      </c>
      <c r="G7" s="308" t="s">
        <v>415</v>
      </c>
      <c r="H7" s="308" t="s">
        <v>10</v>
      </c>
      <c r="I7" s="309"/>
      <c r="J7" s="310"/>
    </row>
    <row r="8" spans="1:10" ht="14.25">
      <c r="A8" s="308" t="s">
        <v>14</v>
      </c>
      <c r="B8" s="308" t="s">
        <v>84</v>
      </c>
      <c r="C8" s="308" t="s">
        <v>18</v>
      </c>
      <c r="D8" s="308" t="s">
        <v>17</v>
      </c>
      <c r="E8" s="308" t="s">
        <v>163</v>
      </c>
      <c r="F8" s="308" t="s">
        <v>416</v>
      </c>
      <c r="G8" s="308" t="s">
        <v>417</v>
      </c>
      <c r="H8" s="308" t="s">
        <v>24</v>
      </c>
      <c r="I8" s="309"/>
      <c r="J8" s="310"/>
    </row>
    <row r="9" spans="1:10" ht="14.25">
      <c r="A9" s="308" t="s">
        <v>20</v>
      </c>
      <c r="B9" s="308" t="s">
        <v>68</v>
      </c>
      <c r="C9" s="308" t="s">
        <v>48</v>
      </c>
      <c r="D9" s="308" t="s">
        <v>16</v>
      </c>
      <c r="E9" s="308" t="s">
        <v>14</v>
      </c>
      <c r="F9" s="308" t="s">
        <v>418</v>
      </c>
      <c r="G9" s="308" t="s">
        <v>419</v>
      </c>
      <c r="H9" s="308" t="s">
        <v>14</v>
      </c>
      <c r="I9" s="309"/>
      <c r="J9" s="310"/>
    </row>
    <row r="10" spans="1:10" ht="14.25">
      <c r="A10" s="308" t="s">
        <v>24</v>
      </c>
      <c r="B10" s="308" t="s">
        <v>85</v>
      </c>
      <c r="C10" s="308" t="s">
        <v>38</v>
      </c>
      <c r="D10" s="308" t="s">
        <v>13</v>
      </c>
      <c r="E10" s="308" t="s">
        <v>10</v>
      </c>
      <c r="F10" s="308" t="s">
        <v>376</v>
      </c>
      <c r="G10" s="308" t="s">
        <v>420</v>
      </c>
      <c r="H10" s="308" t="s">
        <v>20</v>
      </c>
      <c r="I10" s="309"/>
      <c r="J10" s="310"/>
    </row>
    <row r="11" spans="1:10" ht="14.25">
      <c r="A11" s="311"/>
      <c r="B11" s="311"/>
      <c r="C11" s="312"/>
      <c r="D11" s="312"/>
      <c r="E11" s="312"/>
      <c r="F11" s="312"/>
      <c r="G11" s="312"/>
      <c r="H11" s="312"/>
      <c r="I11" s="313"/>
      <c r="J11" s="313"/>
    </row>
    <row r="12" spans="1:10" ht="14.25">
      <c r="A12" s="310"/>
      <c r="B12" s="314"/>
      <c r="C12" s="308"/>
      <c r="D12" s="308" t="s">
        <v>29</v>
      </c>
      <c r="E12" s="308" t="s">
        <v>30</v>
      </c>
      <c r="F12" s="308" t="s">
        <v>31</v>
      </c>
      <c r="G12" s="308" t="s">
        <v>32</v>
      </c>
      <c r="H12" s="308" t="s">
        <v>33</v>
      </c>
      <c r="I12" s="308" t="s">
        <v>34</v>
      </c>
      <c r="J12" s="308" t="s">
        <v>35</v>
      </c>
    </row>
    <row r="13" spans="1:10" ht="14.25">
      <c r="A13" s="310"/>
      <c r="B13" s="314"/>
      <c r="C13" s="308" t="s">
        <v>39</v>
      </c>
      <c r="D13" s="308" t="s">
        <v>297</v>
      </c>
      <c r="E13" s="308" t="s">
        <v>296</v>
      </c>
      <c r="F13" s="308" t="s">
        <v>282</v>
      </c>
      <c r="G13" s="308"/>
      <c r="H13" s="308"/>
      <c r="I13" s="308" t="s">
        <v>256</v>
      </c>
      <c r="J13" s="308" t="s">
        <v>24</v>
      </c>
    </row>
    <row r="14" spans="1:10" ht="14.25">
      <c r="A14" s="310"/>
      <c r="B14" s="314"/>
      <c r="C14" s="308" t="s">
        <v>41</v>
      </c>
      <c r="D14" s="308" t="s">
        <v>298</v>
      </c>
      <c r="E14" s="308" t="s">
        <v>298</v>
      </c>
      <c r="F14" s="308" t="s">
        <v>316</v>
      </c>
      <c r="G14" s="308" t="s">
        <v>390</v>
      </c>
      <c r="H14" s="308"/>
      <c r="I14" s="308" t="s">
        <v>39</v>
      </c>
      <c r="J14" s="308" t="s">
        <v>20</v>
      </c>
    </row>
    <row r="15" spans="1:10" ht="14.25">
      <c r="A15" s="310"/>
      <c r="B15" s="314"/>
      <c r="C15" s="308" t="s">
        <v>46</v>
      </c>
      <c r="D15" s="308" t="s">
        <v>317</v>
      </c>
      <c r="E15" s="308" t="s">
        <v>316</v>
      </c>
      <c r="F15" s="308" t="s">
        <v>316</v>
      </c>
      <c r="G15" s="308"/>
      <c r="H15" s="308"/>
      <c r="I15" s="308" t="s">
        <v>256</v>
      </c>
      <c r="J15" s="308" t="s">
        <v>14</v>
      </c>
    </row>
    <row r="16" spans="1:10" ht="14.25">
      <c r="A16" s="310"/>
      <c r="B16" s="314"/>
      <c r="C16" s="308" t="s">
        <v>49</v>
      </c>
      <c r="D16" s="308" t="s">
        <v>293</v>
      </c>
      <c r="E16" s="308" t="s">
        <v>285</v>
      </c>
      <c r="F16" s="308" t="s">
        <v>295</v>
      </c>
      <c r="G16" s="308"/>
      <c r="H16" s="308"/>
      <c r="I16" s="308" t="s">
        <v>258</v>
      </c>
      <c r="J16" s="308" t="s">
        <v>24</v>
      </c>
    </row>
    <row r="17" spans="1:10" ht="14.25">
      <c r="A17" s="310"/>
      <c r="B17" s="314"/>
      <c r="C17" s="308" t="s">
        <v>50</v>
      </c>
      <c r="D17" s="308" t="s">
        <v>284</v>
      </c>
      <c r="E17" s="308" t="s">
        <v>318</v>
      </c>
      <c r="F17" s="308" t="s">
        <v>292</v>
      </c>
      <c r="G17" s="308"/>
      <c r="H17" s="308"/>
      <c r="I17" s="308" t="s">
        <v>256</v>
      </c>
      <c r="J17" s="308" t="s">
        <v>20</v>
      </c>
    </row>
    <row r="18" spans="1:10" ht="14.25">
      <c r="A18" s="310"/>
      <c r="B18" s="314"/>
      <c r="C18" s="308" t="s">
        <v>51</v>
      </c>
      <c r="D18" s="308" t="s">
        <v>298</v>
      </c>
      <c r="E18" s="308" t="s">
        <v>292</v>
      </c>
      <c r="F18" s="308" t="s">
        <v>326</v>
      </c>
      <c r="G18" s="308" t="s">
        <v>292</v>
      </c>
      <c r="H18" s="308" t="s">
        <v>282</v>
      </c>
      <c r="I18" s="308" t="s">
        <v>273</v>
      </c>
      <c r="J18" s="308" t="s">
        <v>10</v>
      </c>
    </row>
    <row r="19" spans="1:10" ht="14.25">
      <c r="A19" s="310"/>
      <c r="B19" s="310"/>
      <c r="C19" s="311"/>
      <c r="D19" s="311"/>
      <c r="E19" s="327"/>
      <c r="F19" s="311"/>
      <c r="G19" s="311"/>
      <c r="H19" s="311"/>
      <c r="I19" s="311"/>
      <c r="J19" s="311"/>
    </row>
    <row r="20" spans="1:10" ht="14.25">
      <c r="A20" s="308"/>
      <c r="B20" s="308" t="s">
        <v>3</v>
      </c>
      <c r="C20" s="308" t="s">
        <v>52</v>
      </c>
      <c r="D20" s="308" t="s">
        <v>5</v>
      </c>
      <c r="E20" s="308" t="s">
        <v>6</v>
      </c>
      <c r="F20" s="308" t="s">
        <v>7</v>
      </c>
      <c r="G20" s="308" t="s">
        <v>8</v>
      </c>
      <c r="H20" s="308" t="s">
        <v>9</v>
      </c>
      <c r="I20" s="309"/>
      <c r="J20" s="310"/>
    </row>
    <row r="21" spans="1:10" ht="14.25">
      <c r="A21" s="308" t="s">
        <v>10</v>
      </c>
      <c r="B21" s="308" t="s">
        <v>65</v>
      </c>
      <c r="C21" s="308" t="s">
        <v>28</v>
      </c>
      <c r="D21" s="308" t="s">
        <v>13</v>
      </c>
      <c r="E21" s="308" t="s">
        <v>14</v>
      </c>
      <c r="F21" s="308" t="s">
        <v>421</v>
      </c>
      <c r="G21" s="308" t="s">
        <v>422</v>
      </c>
      <c r="H21" s="308" t="s">
        <v>14</v>
      </c>
      <c r="I21" s="309"/>
      <c r="J21" s="310"/>
    </row>
    <row r="22" spans="1:10" ht="14.25">
      <c r="A22" s="308" t="s">
        <v>14</v>
      </c>
      <c r="B22" s="308" t="s">
        <v>66</v>
      </c>
      <c r="C22" s="308" t="s">
        <v>45</v>
      </c>
      <c r="D22" s="308" t="s">
        <v>42</v>
      </c>
      <c r="E22" s="308" t="s">
        <v>20</v>
      </c>
      <c r="F22" s="308" t="s">
        <v>340</v>
      </c>
      <c r="G22" s="308" t="s">
        <v>423</v>
      </c>
      <c r="H22" s="308" t="s">
        <v>10</v>
      </c>
      <c r="I22" s="309"/>
      <c r="J22" s="310"/>
    </row>
    <row r="23" spans="1:10" ht="14.25">
      <c r="A23" s="308" t="s">
        <v>20</v>
      </c>
      <c r="B23" s="308" t="s">
        <v>66</v>
      </c>
      <c r="C23" s="308" t="s">
        <v>19</v>
      </c>
      <c r="D23" s="308" t="s">
        <v>17</v>
      </c>
      <c r="E23" s="308" t="s">
        <v>10</v>
      </c>
      <c r="F23" s="308" t="s">
        <v>376</v>
      </c>
      <c r="G23" s="308" t="s">
        <v>424</v>
      </c>
      <c r="H23" s="308" t="s">
        <v>20</v>
      </c>
      <c r="I23" s="309"/>
      <c r="J23" s="310"/>
    </row>
    <row r="24" spans="1:10" ht="14.25">
      <c r="A24" s="308" t="s">
        <v>24</v>
      </c>
      <c r="B24" s="308" t="s">
        <v>76</v>
      </c>
      <c r="C24" s="308" t="s">
        <v>77</v>
      </c>
      <c r="D24" s="308" t="s">
        <v>78</v>
      </c>
      <c r="E24" s="308" t="s">
        <v>163</v>
      </c>
      <c r="F24" s="308" t="s">
        <v>416</v>
      </c>
      <c r="G24" s="308" t="s">
        <v>425</v>
      </c>
      <c r="H24" s="308" t="s">
        <v>24</v>
      </c>
      <c r="I24" s="309"/>
      <c r="J24" s="310"/>
    </row>
    <row r="25" spans="1:10" ht="14.25">
      <c r="A25" s="311"/>
      <c r="B25" s="311"/>
      <c r="C25" s="312"/>
      <c r="D25" s="312"/>
      <c r="E25" s="312"/>
      <c r="F25" s="312"/>
      <c r="G25" s="312"/>
      <c r="H25" s="312"/>
      <c r="I25" s="313"/>
      <c r="J25" s="313"/>
    </row>
    <row r="26" spans="1:10" ht="14.25">
      <c r="A26" s="310"/>
      <c r="B26" s="314"/>
      <c r="C26" s="308"/>
      <c r="D26" s="308" t="s">
        <v>29</v>
      </c>
      <c r="E26" s="308" t="s">
        <v>30</v>
      </c>
      <c r="F26" s="308" t="s">
        <v>31</v>
      </c>
      <c r="G26" s="308" t="s">
        <v>32</v>
      </c>
      <c r="H26" s="308" t="s">
        <v>33</v>
      </c>
      <c r="I26" s="308" t="s">
        <v>34</v>
      </c>
      <c r="J26" s="308" t="s">
        <v>35</v>
      </c>
    </row>
    <row r="27" spans="1:10" ht="14.25">
      <c r="A27" s="310"/>
      <c r="B27" s="314"/>
      <c r="C27" s="308" t="s">
        <v>39</v>
      </c>
      <c r="D27" s="308" t="s">
        <v>292</v>
      </c>
      <c r="E27" s="308" t="s">
        <v>317</v>
      </c>
      <c r="F27" s="308" t="s">
        <v>286</v>
      </c>
      <c r="G27" s="308" t="s">
        <v>316</v>
      </c>
      <c r="H27" s="308"/>
      <c r="I27" s="308" t="s">
        <v>259</v>
      </c>
      <c r="J27" s="308" t="s">
        <v>24</v>
      </c>
    </row>
    <row r="28" spans="1:10" ht="14.25">
      <c r="A28" s="310"/>
      <c r="B28" s="314"/>
      <c r="C28" s="308" t="s">
        <v>41</v>
      </c>
      <c r="D28" s="308" t="s">
        <v>292</v>
      </c>
      <c r="E28" s="308" t="s">
        <v>297</v>
      </c>
      <c r="F28" s="308" t="s">
        <v>284</v>
      </c>
      <c r="G28" s="308"/>
      <c r="H28" s="308"/>
      <c r="I28" s="308" t="s">
        <v>256</v>
      </c>
      <c r="J28" s="308" t="s">
        <v>20</v>
      </c>
    </row>
    <row r="29" spans="1:10" ht="14.25">
      <c r="A29" s="310"/>
      <c r="B29" s="314"/>
      <c r="C29" s="308" t="s">
        <v>46</v>
      </c>
      <c r="D29" s="308" t="s">
        <v>292</v>
      </c>
      <c r="E29" s="308" t="s">
        <v>327</v>
      </c>
      <c r="F29" s="308" t="s">
        <v>282</v>
      </c>
      <c r="G29" s="308"/>
      <c r="H29" s="308"/>
      <c r="I29" s="308" t="s">
        <v>256</v>
      </c>
      <c r="J29" s="308" t="s">
        <v>14</v>
      </c>
    </row>
    <row r="30" spans="1:10" ht="14.25">
      <c r="A30" s="310"/>
      <c r="B30" s="314"/>
      <c r="C30" s="308" t="s">
        <v>49</v>
      </c>
      <c r="D30" s="308" t="s">
        <v>294</v>
      </c>
      <c r="E30" s="308" t="s">
        <v>426</v>
      </c>
      <c r="F30" s="308" t="s">
        <v>317</v>
      </c>
      <c r="G30" s="308" t="s">
        <v>296</v>
      </c>
      <c r="H30" s="308"/>
      <c r="I30" s="308" t="s">
        <v>259</v>
      </c>
      <c r="J30" s="308" t="s">
        <v>24</v>
      </c>
    </row>
    <row r="31" spans="1:10" ht="14.25">
      <c r="A31" s="310"/>
      <c r="B31" s="314"/>
      <c r="C31" s="308" t="s">
        <v>50</v>
      </c>
      <c r="D31" s="308" t="s">
        <v>286</v>
      </c>
      <c r="E31" s="308" t="s">
        <v>320</v>
      </c>
      <c r="F31" s="308" t="s">
        <v>316</v>
      </c>
      <c r="G31" s="308" t="s">
        <v>316</v>
      </c>
      <c r="H31" s="308" t="s">
        <v>293</v>
      </c>
      <c r="I31" s="308" t="s">
        <v>49</v>
      </c>
      <c r="J31" s="308" t="s">
        <v>20</v>
      </c>
    </row>
    <row r="32" spans="1:10" ht="14.25">
      <c r="A32" s="310"/>
      <c r="B32" s="314"/>
      <c r="C32" s="308" t="s">
        <v>51</v>
      </c>
      <c r="D32" s="308" t="s">
        <v>292</v>
      </c>
      <c r="E32" s="308" t="s">
        <v>286</v>
      </c>
      <c r="F32" s="308" t="s">
        <v>297</v>
      </c>
      <c r="G32" s="308" t="s">
        <v>317</v>
      </c>
      <c r="H32" s="308"/>
      <c r="I32" s="308" t="s">
        <v>259</v>
      </c>
      <c r="J32" s="308" t="s">
        <v>10</v>
      </c>
    </row>
    <row r="33" spans="1:10" ht="14.25">
      <c r="A33" s="310"/>
      <c r="B33" s="310"/>
      <c r="C33" s="311"/>
      <c r="D33" s="311"/>
      <c r="E33" s="327"/>
      <c r="F33" s="311"/>
      <c r="G33" s="311"/>
      <c r="H33" s="311"/>
      <c r="I33" s="311"/>
      <c r="J33" s="31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6.57421875" style="0" customWidth="1"/>
    <col min="5" max="5" width="15.140625" style="0" customWidth="1"/>
    <col min="7" max="7" width="9.7109375" style="0" customWidth="1"/>
  </cols>
  <sheetData>
    <row r="1" ht="13.5" thickBot="1"/>
    <row r="2" spans="1:7" ht="18">
      <c r="A2" s="294"/>
      <c r="B2" s="295" t="s">
        <v>0</v>
      </c>
      <c r="C2" s="296"/>
      <c r="D2" s="296"/>
      <c r="E2" s="297"/>
      <c r="F2" s="298"/>
      <c r="G2" s="299"/>
    </row>
    <row r="3" spans="1:7" ht="15">
      <c r="A3" s="294"/>
      <c r="B3" s="301" t="s">
        <v>427</v>
      </c>
      <c r="C3" s="300"/>
      <c r="D3" s="300"/>
      <c r="E3" s="302"/>
      <c r="F3" s="298"/>
      <c r="G3" s="299"/>
    </row>
    <row r="4" spans="1:7" ht="15.75" thickBot="1">
      <c r="A4" s="294"/>
      <c r="B4" s="303" t="s">
        <v>300</v>
      </c>
      <c r="C4" s="304"/>
      <c r="D4" s="304"/>
      <c r="E4" s="305"/>
      <c r="F4" s="298"/>
      <c r="G4" s="299"/>
    </row>
    <row r="5" spans="1:7" ht="12.75">
      <c r="A5" s="306"/>
      <c r="B5" s="307"/>
      <c r="C5" s="307"/>
      <c r="D5" s="307"/>
      <c r="E5" s="315"/>
      <c r="F5" s="299"/>
      <c r="G5" s="299"/>
    </row>
    <row r="6" spans="1:7" ht="12.75">
      <c r="A6" s="316"/>
      <c r="B6" s="316" t="s">
        <v>3</v>
      </c>
      <c r="C6" s="316" t="s">
        <v>57</v>
      </c>
      <c r="D6" s="316" t="s">
        <v>5</v>
      </c>
      <c r="E6" s="298"/>
      <c r="F6" s="299"/>
      <c r="G6" s="299"/>
    </row>
    <row r="7" spans="1:7" ht="12.75">
      <c r="A7" s="316" t="s">
        <v>10</v>
      </c>
      <c r="B7" s="316" t="s">
        <v>58</v>
      </c>
      <c r="C7" s="316" t="s">
        <v>44</v>
      </c>
      <c r="D7" s="316" t="s">
        <v>42</v>
      </c>
      <c r="E7" s="319" t="s">
        <v>44</v>
      </c>
      <c r="F7" s="299"/>
      <c r="G7" s="299"/>
    </row>
    <row r="8" spans="1:7" ht="12.75">
      <c r="A8" s="316" t="s">
        <v>14</v>
      </c>
      <c r="B8" s="316" t="s">
        <v>59</v>
      </c>
      <c r="C8" s="316" t="s">
        <v>28</v>
      </c>
      <c r="D8" s="316" t="s">
        <v>13</v>
      </c>
      <c r="E8" s="320" t="s">
        <v>428</v>
      </c>
      <c r="F8" s="321" t="s">
        <v>44</v>
      </c>
      <c r="G8" s="298"/>
    </row>
    <row r="9" spans="1:7" ht="12.75">
      <c r="A9" s="316" t="s">
        <v>20</v>
      </c>
      <c r="B9" s="316" t="s">
        <v>60</v>
      </c>
      <c r="C9" s="316" t="s">
        <v>48</v>
      </c>
      <c r="D9" s="316" t="s">
        <v>16</v>
      </c>
      <c r="E9" s="321" t="s">
        <v>48</v>
      </c>
      <c r="F9" s="320" t="s">
        <v>429</v>
      </c>
      <c r="G9" s="298"/>
    </row>
    <row r="10" spans="1:7" ht="12.75">
      <c r="A10" s="316" t="s">
        <v>24</v>
      </c>
      <c r="B10" s="316" t="s">
        <v>61</v>
      </c>
      <c r="C10" s="316" t="s">
        <v>45</v>
      </c>
      <c r="D10" s="316" t="s">
        <v>42</v>
      </c>
      <c r="E10" s="322" t="s">
        <v>430</v>
      </c>
      <c r="F10" s="299"/>
      <c r="G10" s="328"/>
    </row>
    <row r="11" spans="1:7" ht="12.75">
      <c r="A11" s="324"/>
      <c r="B11" s="324"/>
      <c r="C11" s="324"/>
      <c r="D11" s="324"/>
      <c r="E11" s="326"/>
      <c r="F11" s="325"/>
      <c r="G11" s="3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</dc:creator>
  <cp:keywords/>
  <dc:description/>
  <cp:lastModifiedBy>jyrki</cp:lastModifiedBy>
  <cp:lastPrinted>2015-05-02T13:04:30Z</cp:lastPrinted>
  <dcterms:created xsi:type="dcterms:W3CDTF">2015-05-02T16:08:55Z</dcterms:created>
  <dcterms:modified xsi:type="dcterms:W3CDTF">2015-05-03T12:30:41Z</dcterms:modified>
  <cp:category/>
  <cp:version/>
  <cp:contentType/>
  <cp:contentStatus/>
</cp:coreProperties>
</file>